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CEP-10" sheetId="1" r:id="rId1"/>
    <sheet name="CEP-REP" sheetId="2" r:id="rId2"/>
    <sheet name="CEP-REP-2010" sheetId="3" r:id="rId3"/>
  </sheets>
  <definedNames/>
  <calcPr fullCalcOnLoad="1"/>
</workbook>
</file>

<file path=xl/sharedStrings.xml><?xml version="1.0" encoding="utf-8"?>
<sst xmlns="http://schemas.openxmlformats.org/spreadsheetml/2006/main" count="657" uniqueCount="169">
  <si>
    <t>PEOPLES ORIENTED PROGRAM IMPLEMENTATION (POPI)</t>
  </si>
  <si>
    <t>JAMALPUR, BHAIRAB, KISHORGONJ</t>
  </si>
  <si>
    <t>#</t>
  </si>
  <si>
    <t>Receipts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</si>
  <si>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</si>
  <si>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</si>
  <si>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</si>
  <si>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</si>
  <si>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</si>
  <si>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</si>
  <si>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</si>
  <si>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</si>
  <si>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</si>
  <si>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</si>
  <si>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</si>
  <si>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</si>
  <si>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Total</t>
  </si>
  <si>
    <t>A</t>
  </si>
  <si>
    <t>Opening Balance:</t>
  </si>
  <si>
    <t>Cash in hand</t>
  </si>
  <si>
    <t>Cash at Bank</t>
  </si>
  <si>
    <t>B</t>
  </si>
  <si>
    <t>C</t>
  </si>
  <si>
    <t>D</t>
  </si>
  <si>
    <t>Bank Interest</t>
  </si>
  <si>
    <t>Md.Mizanur Rahman</t>
  </si>
  <si>
    <t>Payments</t>
  </si>
  <si>
    <t>Cap</t>
  </si>
  <si>
    <t>Bank Charge</t>
  </si>
  <si>
    <t>OVER HEAD &amp; ADMINSTRATION</t>
  </si>
  <si>
    <t>Closing Balance</t>
  </si>
  <si>
    <t>PEOPLE'S ORIENTED PROGRAM IMPLEMENTATION (POPI)</t>
  </si>
  <si>
    <t>JAMALPUR, BHAIRAB, KISHOREGONJ</t>
  </si>
  <si>
    <t>CHILDREN EDUCATION PROGRAM (CEP)</t>
  </si>
  <si>
    <t>Budget Control Report</t>
  </si>
  <si>
    <t>For the period of from 01 January,2010 to 31 December  ,2010</t>
  </si>
  <si>
    <t xml:space="preserve">SL </t>
  </si>
  <si>
    <t>HEAD OF EXPENDITURE</t>
  </si>
  <si>
    <t>Approved Budget</t>
  </si>
  <si>
    <t>Expenditure</t>
  </si>
  <si>
    <t>Jan.</t>
  </si>
  <si>
    <t>Feb.</t>
  </si>
  <si>
    <t>Mar</t>
  </si>
  <si>
    <t>Apr</t>
  </si>
  <si>
    <t>Jun</t>
  </si>
  <si>
    <t>Jul</t>
  </si>
  <si>
    <t>Sep</t>
  </si>
  <si>
    <t>Balance</t>
  </si>
  <si>
    <t>EDUCATION PROGRAMME</t>
  </si>
  <si>
    <t>Early Childhood Development (ECD)</t>
  </si>
  <si>
    <t>Formal Primary School</t>
  </si>
  <si>
    <t>Community &amp; Regestered School</t>
  </si>
  <si>
    <t>Orphanage 30 children</t>
  </si>
  <si>
    <t>Overhead &amp; Administration</t>
  </si>
  <si>
    <t>Total Badget</t>
  </si>
  <si>
    <t>Prepared by</t>
  </si>
  <si>
    <t>Checked by</t>
  </si>
  <si>
    <t>Apporved by</t>
  </si>
  <si>
    <t xml:space="preserve">Md. Mizanur Rahman </t>
  </si>
  <si>
    <t>Murshed Alam Sarker.</t>
  </si>
  <si>
    <t>Accountant</t>
  </si>
  <si>
    <t>Projet Co-Ordinator</t>
  </si>
  <si>
    <t>Executive Director</t>
  </si>
  <si>
    <t>A.2</t>
  </si>
  <si>
    <t>Teachers Honorariam</t>
  </si>
  <si>
    <t>Orientation for newly recruitrd Teachers</t>
  </si>
  <si>
    <t>Refresher training on ECD</t>
  </si>
  <si>
    <t>Materials for ECD program</t>
  </si>
  <si>
    <t xml:space="preserve">Black Board </t>
  </si>
  <si>
    <t>Black Board pint</t>
  </si>
  <si>
    <t>Jut Mat</t>
  </si>
  <si>
    <t>Trunk</t>
  </si>
  <si>
    <t>Center costfor new -04</t>
  </si>
  <si>
    <t>Sub Total</t>
  </si>
  <si>
    <t>Formal Primary School (06 School)</t>
  </si>
  <si>
    <t>Teacher s honorarium (Class I to II )</t>
  </si>
  <si>
    <t>Teacher s honorarium (Class III to V )</t>
  </si>
  <si>
    <t xml:space="preserve">Teacher s honorarium </t>
  </si>
  <si>
    <t>Salary for Supervisor</t>
  </si>
  <si>
    <t xml:space="preserve"> Fuel &amp; maintenance cost Motor bike </t>
  </si>
  <si>
    <t xml:space="preserve"> Materials: </t>
  </si>
  <si>
    <t>Reading &amp; Writing materials(Class I to V )</t>
  </si>
  <si>
    <t xml:space="preserve">Games  &amp;  Sport articles  (Class I to V ) </t>
  </si>
  <si>
    <t>Class room articles</t>
  </si>
  <si>
    <t>Black board</t>
  </si>
  <si>
    <t>Annual Sports</t>
  </si>
  <si>
    <t xml:space="preserve">Games articles </t>
  </si>
  <si>
    <t xml:space="preserve"> Maintence of Furnitures</t>
  </si>
  <si>
    <t>Orphanage</t>
  </si>
  <si>
    <t>Mattress</t>
  </si>
  <si>
    <t>Blanket</t>
  </si>
  <si>
    <t>Articles for indoor and outdoot games</t>
  </si>
  <si>
    <t>Book for Library</t>
  </si>
  <si>
    <t>Buckets, Pots, Plates, Glasses, Jugs etc.</t>
  </si>
  <si>
    <t>Kitchen utensils</t>
  </si>
  <si>
    <t>Fan</t>
  </si>
  <si>
    <t>Maintenance of building</t>
  </si>
  <si>
    <t>Salary for house tutor</t>
  </si>
  <si>
    <t xml:space="preserve">Wages  for cook    </t>
  </si>
  <si>
    <t xml:space="preserve">Wages  for  care taker    </t>
  </si>
  <si>
    <t>OVERHEAD AND ADMINISTRATION</t>
  </si>
  <si>
    <t>Part salary for Project Director</t>
  </si>
  <si>
    <t>Salary for Project Co-Ordinator</t>
  </si>
  <si>
    <t>Salary for Project Accountant</t>
  </si>
  <si>
    <t>Transportation &amp; Co-Ordination</t>
  </si>
  <si>
    <t>Fule for moto bike</t>
  </si>
  <si>
    <t>Project launching cost</t>
  </si>
  <si>
    <t>cap</t>
  </si>
  <si>
    <t>Computer with printer &amp; GPRS</t>
  </si>
  <si>
    <t>Digital camera</t>
  </si>
  <si>
    <t>Audit fee</t>
  </si>
  <si>
    <t>Total - Overhead cost</t>
  </si>
  <si>
    <t>Grand total</t>
  </si>
  <si>
    <t>CEP PROGRAM</t>
  </si>
  <si>
    <t>RECEIPTS AND PAYMENTS ACCOUNTS</t>
  </si>
  <si>
    <t>For the Ferid  Ist January 2010 to  31 January   2010</t>
  </si>
  <si>
    <t>Amount</t>
  </si>
  <si>
    <t>EDUCATION PROGRAM</t>
  </si>
  <si>
    <t xml:space="preserve"> Early Childhood Development (ECD) </t>
  </si>
  <si>
    <t>Formal primary School (06 School)</t>
  </si>
  <si>
    <t xml:space="preserve"> Community &amp; Regestered School </t>
  </si>
  <si>
    <t>Orphamage for 30 Children</t>
  </si>
  <si>
    <t>CEP Program</t>
  </si>
  <si>
    <t>For the Ferid  Ist January 2010 to  28 February    2010</t>
  </si>
  <si>
    <t>For the Ferid  Ist January 2010 to  31 March     2010</t>
  </si>
  <si>
    <t>Grant Received.</t>
  </si>
  <si>
    <t>Extension &amp; re- structure of schools.</t>
  </si>
  <si>
    <t>For the Ferid  Ist January 2010 to  30 April     2010</t>
  </si>
  <si>
    <t>Bank Interst</t>
  </si>
  <si>
    <t>For the Month of  December    2009</t>
  </si>
  <si>
    <t>For the Ferid  Month of 30 April     2010</t>
  </si>
  <si>
    <t>Advance</t>
  </si>
  <si>
    <t>Grant Recevid</t>
  </si>
  <si>
    <t xml:space="preserve"> Grant Total</t>
  </si>
  <si>
    <t>Payment</t>
  </si>
  <si>
    <t xml:space="preserve"> SubTotal</t>
  </si>
  <si>
    <t>Grant Total</t>
  </si>
  <si>
    <t>For the  Month of January to  31  December     2010</t>
  </si>
  <si>
    <t xml:space="preserve"> </t>
  </si>
  <si>
    <t>Teaching Materials .</t>
  </si>
  <si>
    <t>Stationary &amp; Printing.</t>
  </si>
  <si>
    <t>Learning Materials .</t>
  </si>
  <si>
    <t>Teachers Honorariam (Part).</t>
  </si>
  <si>
    <t>Community &amp; Registered School .</t>
  </si>
  <si>
    <t>Md. Shariful Alam</t>
  </si>
  <si>
    <t>Md. Shariful Alam.</t>
  </si>
  <si>
    <t xml:space="preserve">For the Month of July 2010   </t>
  </si>
  <si>
    <t xml:space="preserve">For the Month of Janury to  July 2010   </t>
  </si>
  <si>
    <t>Refresher training on primary education.</t>
  </si>
  <si>
    <t>Maintenance of ECD class room.</t>
  </si>
  <si>
    <t>Dress .</t>
  </si>
  <si>
    <t xml:space="preserve">For the Month of Janury to  August  2010   </t>
  </si>
  <si>
    <t xml:space="preserve">For the Month of  August  2010   </t>
  </si>
  <si>
    <t>Electricy bill .</t>
  </si>
  <si>
    <t>Class room Materials.</t>
  </si>
  <si>
    <t>Bed  sheets .</t>
  </si>
  <si>
    <t>Pillow with cover.</t>
  </si>
  <si>
    <t xml:space="preserve">For the Month of  September  2010   </t>
  </si>
  <si>
    <t>Grant Received</t>
  </si>
  <si>
    <t>Breakfast for children.</t>
  </si>
  <si>
    <t>Trraning for SMC Member.</t>
  </si>
  <si>
    <t>School furniture.</t>
  </si>
  <si>
    <t>Coaching for secondary school  stud.</t>
  </si>
  <si>
    <t>Refresher training on primary educat.</t>
  </si>
  <si>
    <t>Education materials.</t>
  </si>
  <si>
    <t>Black Board pint  .</t>
  </si>
  <si>
    <t>Postage &amp; communication.</t>
  </si>
  <si>
    <t xml:space="preserve">For the Month of October   2010   </t>
  </si>
  <si>
    <r>
      <t xml:space="preserve">Budget Control Report, </t>
    </r>
    <r>
      <rPr>
        <b/>
        <u val="singleAccounting"/>
        <sz val="11"/>
        <rFont val="Comic Sans MS"/>
        <family val="4"/>
      </rPr>
      <t>OCTOBER-2010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</si>
</sst>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1">
    <font>
      <sz val="10"/>
      <name val="Arial"/>
      <family val="0"/>
    </font>
    <font>
      <sz val="8"/>
      <name val="Arial"/>
      <family val="0"/>
    </font>
    <font>
      <sz val="12"/>
      <color indexed="14"/>
      <name val="Comic Sans MS"/>
      <family val="4"/>
    </font>
    <font>
      <sz val="11"/>
      <name val="Comic Sans MS"/>
      <family val="4"/>
    </font>
    <font>
      <sz val="8"/>
      <name val="Comic Sans MS"/>
      <family val="4"/>
    </font>
    <font>
      <i/>
      <sz val="11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sz val="7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name val="Trebuchet MS"/>
      <family val="2"/>
    </font>
    <font>
      <sz val="11"/>
      <name val="Trebuchet MS"/>
      <family val="2"/>
    </font>
    <font>
      <sz val="10"/>
      <color indexed="10"/>
      <name val="Trebuchet MS"/>
      <family val="2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u val="singleAccounting"/>
      <sz val="11"/>
      <name val="Comic Sans MS"/>
      <family val="4"/>
    </font>
    <font>
      <b/>
      <i/>
      <sz val="11"/>
      <name val="Comic Sans MS"/>
      <family val="4"/>
    </font>
    <font>
      <b/>
      <sz val="9"/>
      <name val="Comic Sans MS"/>
      <family val="4"/>
    </font>
    <font>
      <b/>
      <u val="singleAccounting"/>
      <sz val="11"/>
      <name val="Comic Sans MS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64" fontId="3" fillId="0" borderId="0" xfId="15" applyNumberFormat="1" applyFont="1" applyAlignment="1">
      <alignment vertical="center"/>
    </xf>
    <xf numFmtId="164" fontId="3" fillId="0" borderId="0" xfId="15" applyNumberFormat="1" applyFont="1" applyAlignment="1">
      <alignment horizontal="left" vertical="center"/>
    </xf>
    <xf numFmtId="0" fontId="3" fillId="0" borderId="0" xfId="15" applyNumberFormat="1" applyFont="1" applyAlignment="1">
      <alignment vertical="center"/>
    </xf>
    <xf numFmtId="164" fontId="3" fillId="0" borderId="0" xfId="15" applyNumberFormat="1" applyFont="1" applyAlignment="1">
      <alignment horizontal="center" vertical="center"/>
    </xf>
    <xf numFmtId="0" fontId="3" fillId="0" borderId="0" xfId="15" applyNumberFormat="1" applyFont="1" applyAlignment="1">
      <alignment horizontal="center" vertical="center"/>
    </xf>
    <xf numFmtId="164" fontId="4" fillId="0" borderId="1" xfId="15" applyNumberFormat="1" applyFont="1" applyBorder="1" applyAlignment="1">
      <alignment horizontal="center" vertical="center"/>
    </xf>
    <xf numFmtId="164" fontId="3" fillId="0" borderId="0" xfId="15" applyNumberFormat="1" applyFont="1" applyBorder="1" applyAlignment="1">
      <alignment horizontal="center" vertical="center"/>
    </xf>
    <xf numFmtId="164" fontId="3" fillId="0" borderId="0" xfId="15" applyNumberFormat="1" applyFont="1" applyBorder="1" applyAlignment="1">
      <alignment horizontal="left" vertical="center"/>
    </xf>
    <xf numFmtId="0" fontId="3" fillId="0" borderId="0" xfId="15" applyNumberFormat="1" applyFont="1" applyBorder="1" applyAlignment="1">
      <alignment vertical="center"/>
    </xf>
    <xf numFmtId="164" fontId="5" fillId="0" borderId="0" xfId="15" applyNumberFormat="1" applyFont="1" applyAlignment="1">
      <alignment horizontal="center" vertical="center"/>
    </xf>
    <xf numFmtId="0" fontId="5" fillId="0" borderId="0" xfId="15" applyNumberFormat="1" applyFont="1" applyAlignment="1">
      <alignment horizontal="center" vertical="center"/>
    </xf>
    <xf numFmtId="164" fontId="4" fillId="0" borderId="2" xfId="15" applyNumberFormat="1" applyFont="1" applyBorder="1" applyAlignment="1">
      <alignment horizontal="center" vertical="center"/>
    </xf>
    <xf numFmtId="0" fontId="6" fillId="0" borderId="2" xfId="15" applyNumberFormat="1" applyFont="1" applyBorder="1" applyAlignment="1">
      <alignment vertical="center"/>
    </xf>
    <xf numFmtId="0" fontId="6" fillId="0" borderId="2" xfId="15" applyNumberFormat="1" applyFont="1" applyBorder="1" applyAlignment="1">
      <alignment horizontal="center" vertical="center"/>
    </xf>
    <xf numFmtId="164" fontId="3" fillId="0" borderId="2" xfId="15" applyNumberFormat="1" applyFont="1" applyBorder="1" applyAlignment="1">
      <alignment horizontal="center" vertical="center"/>
    </xf>
    <xf numFmtId="0" fontId="6" fillId="0" borderId="0" xfId="15" applyNumberFormat="1" applyFont="1" applyBorder="1" applyAlignment="1">
      <alignment vertical="center"/>
    </xf>
    <xf numFmtId="0" fontId="6" fillId="0" borderId="0" xfId="15" applyNumberFormat="1" applyFont="1" applyBorder="1" applyAlignment="1">
      <alignment horizontal="center" vertical="center"/>
    </xf>
    <xf numFmtId="0" fontId="3" fillId="0" borderId="0" xfId="15" applyNumberFormat="1" applyFont="1" applyBorder="1" applyAlignment="1">
      <alignment horizontal="center" vertical="center"/>
    </xf>
    <xf numFmtId="164" fontId="3" fillId="0" borderId="1" xfId="15" applyNumberFormat="1" applyFont="1" applyBorder="1" applyAlignment="1">
      <alignment horizontal="center" vertical="center"/>
    </xf>
    <xf numFmtId="0" fontId="6" fillId="0" borderId="1" xfId="15" applyNumberFormat="1" applyFont="1" applyBorder="1" applyAlignment="1">
      <alignment horizontal="center" vertical="center" wrapText="1" shrinkToFit="1"/>
    </xf>
    <xf numFmtId="0" fontId="6" fillId="0" borderId="1" xfId="15" applyNumberFormat="1" applyFont="1" applyBorder="1" applyAlignment="1">
      <alignment horizontal="center" vertical="center"/>
    </xf>
    <xf numFmtId="0" fontId="6" fillId="0" borderId="1" xfId="15" applyNumberFormat="1" applyFont="1" applyBorder="1" applyAlignment="1">
      <alignment vertical="center"/>
    </xf>
    <xf numFmtId="164" fontId="3" fillId="0" borderId="1" xfId="15" applyNumberFormat="1" applyFont="1" applyBorder="1" applyAlignment="1">
      <alignment vertical="center"/>
    </xf>
    <xf numFmtId="164" fontId="6" fillId="0" borderId="1" xfId="15" applyNumberFormat="1" applyFont="1" applyBorder="1" applyAlignment="1">
      <alignment vertical="center"/>
    </xf>
    <xf numFmtId="164" fontId="3" fillId="0" borderId="0" xfId="15" applyNumberFormat="1" applyFont="1" applyFill="1" applyBorder="1" applyAlignment="1">
      <alignment vertical="center"/>
    </xf>
    <xf numFmtId="164" fontId="7" fillId="0" borderId="0" xfId="15" applyNumberFormat="1" applyFont="1" applyFill="1" applyBorder="1" applyAlignment="1">
      <alignment horizontal="left" vertical="center"/>
    </xf>
    <xf numFmtId="0" fontId="7" fillId="0" borderId="0" xfId="15" applyNumberFormat="1" applyFont="1" applyFill="1" applyBorder="1" applyAlignment="1">
      <alignment vertical="center"/>
    </xf>
    <xf numFmtId="0" fontId="7" fillId="0" borderId="0" xfId="15" applyNumberFormat="1" applyFont="1" applyBorder="1" applyAlignment="1">
      <alignment vertical="center"/>
    </xf>
    <xf numFmtId="0" fontId="7" fillId="0" borderId="0" xfId="15" applyNumberFormat="1" applyFont="1" applyBorder="1" applyAlignment="1">
      <alignment horizontal="center" vertical="center"/>
    </xf>
    <xf numFmtId="164" fontId="6" fillId="0" borderId="1" xfId="15" applyNumberFormat="1" applyFont="1" applyBorder="1" applyAlignment="1">
      <alignment horizontal="center" vertical="center"/>
    </xf>
    <xf numFmtId="0" fontId="6" fillId="0" borderId="1" xfId="15" applyNumberFormat="1" applyFont="1" applyBorder="1" applyAlignment="1">
      <alignment horizontal="right" vertical="center" wrapText="1" shrinkToFit="1"/>
    </xf>
    <xf numFmtId="164" fontId="6" fillId="0" borderId="0" xfId="15" applyNumberFormat="1" applyFont="1" applyBorder="1" applyAlignment="1">
      <alignment vertical="center"/>
    </xf>
    <xf numFmtId="164" fontId="6" fillId="0" borderId="0" xfId="15" applyNumberFormat="1" applyFont="1" applyBorder="1" applyAlignment="1">
      <alignment horizontal="left" vertical="center"/>
    </xf>
    <xf numFmtId="164" fontId="8" fillId="0" borderId="1" xfId="15" applyNumberFormat="1" applyFont="1" applyBorder="1" applyAlignment="1">
      <alignment horizontal="left" vertical="center"/>
    </xf>
    <xf numFmtId="164" fontId="6" fillId="0" borderId="0" xfId="15" applyNumberFormat="1" applyFont="1" applyAlignment="1">
      <alignment vertical="center"/>
    </xf>
    <xf numFmtId="0" fontId="6" fillId="0" borderId="0" xfId="15" applyNumberFormat="1" applyFont="1" applyAlignment="1">
      <alignment vertical="center"/>
    </xf>
    <xf numFmtId="164" fontId="3" fillId="0" borderId="0" xfId="15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6" xfId="15" applyNumberFormat="1" applyFont="1" applyBorder="1" applyAlignment="1">
      <alignment vertical="justify"/>
    </xf>
    <xf numFmtId="0" fontId="6" fillId="0" borderId="9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/>
    </xf>
    <xf numFmtId="0" fontId="10" fillId="0" borderId="5" xfId="0" applyFont="1" applyBorder="1" applyAlignment="1">
      <alignment/>
    </xf>
    <xf numFmtId="16" fontId="12" fillId="0" borderId="0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3" fillId="0" borderId="5" xfId="0" applyFont="1" applyBorder="1" applyAlignment="1">
      <alignment horizontal="center" vertical="center" wrapText="1"/>
    </xf>
    <xf numFmtId="16" fontId="12" fillId="0" borderId="5" xfId="0" applyNumberFormat="1" applyFont="1" applyBorder="1" applyAlignment="1">
      <alignment/>
    </xf>
    <xf numFmtId="0" fontId="12" fillId="0" borderId="5" xfId="0" applyFont="1" applyBorder="1" applyAlignment="1">
      <alignment horizontal="center"/>
    </xf>
    <xf numFmtId="16" fontId="12" fillId="0" borderId="5" xfId="0" applyNumberFormat="1" applyFont="1" applyFill="1" applyBorder="1" applyAlignment="1">
      <alignment/>
    </xf>
    <xf numFmtId="16" fontId="12" fillId="0" borderId="4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16" fontId="12" fillId="0" borderId="0" xfId="0" applyNumberFormat="1" applyFont="1" applyBorder="1" applyAlignment="1">
      <alignment horizontal="left"/>
    </xf>
    <xf numFmtId="16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5" xfId="0" applyFont="1" applyBorder="1" applyAlignment="1">
      <alignment horizontal="right" vertical="center" wrapText="1"/>
    </xf>
    <xf numFmtId="0" fontId="12" fillId="0" borderId="5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2" fillId="0" borderId="5" xfId="0" applyFont="1" applyBorder="1" applyAlignment="1">
      <alignment horizontal="right"/>
    </xf>
    <xf numFmtId="16" fontId="12" fillId="0" borderId="5" xfId="0" applyNumberFormat="1" applyFont="1" applyBorder="1" applyAlignment="1">
      <alignment horizontal="left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right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5" xfId="0" applyFont="1" applyBorder="1" applyAlignment="1">
      <alignment horizontal="right" vertical="center" wrapText="1"/>
    </xf>
    <xf numFmtId="0" fontId="13" fillId="0" borderId="12" xfId="0" applyFont="1" applyBorder="1" applyAlignment="1">
      <alignment/>
    </xf>
    <xf numFmtId="164" fontId="18" fillId="0" borderId="0" xfId="15" applyNumberFormat="1" applyFont="1" applyAlignment="1">
      <alignment horizontal="center" vertical="center"/>
    </xf>
    <xf numFmtId="0" fontId="18" fillId="0" borderId="0" xfId="15" applyNumberFormat="1" applyFont="1" applyAlignment="1">
      <alignment horizontal="center" vertical="center"/>
    </xf>
    <xf numFmtId="164" fontId="6" fillId="0" borderId="0" xfId="15" applyNumberFormat="1" applyFont="1" applyFill="1" applyBorder="1" applyAlignment="1">
      <alignment horizontal="left" vertical="center"/>
    </xf>
    <xf numFmtId="164" fontId="3" fillId="0" borderId="0" xfId="15" applyNumberFormat="1" applyFont="1" applyFill="1" applyBorder="1" applyAlignment="1">
      <alignment horizontal="left" vertical="center"/>
    </xf>
    <xf numFmtId="164" fontId="3" fillId="0" borderId="1" xfId="15" applyNumberFormat="1" applyFont="1" applyFill="1" applyBorder="1" applyAlignment="1">
      <alignment vertical="center"/>
    </xf>
    <xf numFmtId="0" fontId="6" fillId="0" borderId="1" xfId="15" applyNumberFormat="1" applyFont="1" applyFill="1" applyBorder="1" applyAlignment="1">
      <alignment vertical="center"/>
    </xf>
    <xf numFmtId="164" fontId="6" fillId="0" borderId="0" xfId="15" applyNumberFormat="1" applyFont="1" applyFill="1" applyBorder="1" applyAlignment="1">
      <alignment horizontal="center" vertical="center"/>
    </xf>
    <xf numFmtId="0" fontId="6" fillId="0" borderId="0" xfId="15" applyNumberFormat="1" applyFont="1" applyFill="1" applyBorder="1" applyAlignment="1">
      <alignment vertical="center"/>
    </xf>
    <xf numFmtId="164" fontId="6" fillId="0" borderId="1" xfId="15" applyNumberFormat="1" applyFont="1" applyFill="1" applyBorder="1" applyAlignment="1">
      <alignment horizontal="center" vertical="center"/>
    </xf>
    <xf numFmtId="164" fontId="6" fillId="0" borderId="0" xfId="15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6" fillId="0" borderId="1" xfId="15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6" xfId="15" applyNumberFormat="1" applyFont="1" applyBorder="1" applyAlignment="1">
      <alignment vertical="justify"/>
    </xf>
    <xf numFmtId="0" fontId="10" fillId="0" borderId="9" xfId="0" applyFont="1" applyBorder="1" applyAlignment="1">
      <alignment/>
    </xf>
    <xf numFmtId="0" fontId="6" fillId="0" borderId="0" xfId="15" applyNumberFormat="1" applyFont="1" applyAlignment="1">
      <alignment horizontal="center" vertical="center"/>
    </xf>
    <xf numFmtId="0" fontId="6" fillId="0" borderId="1" xfId="15" applyNumberFormat="1" applyFont="1" applyBorder="1" applyAlignment="1">
      <alignment horizontal="center" vertical="justify" wrapText="1" shrinkToFit="1"/>
    </xf>
    <xf numFmtId="0" fontId="6" fillId="0" borderId="1" xfId="15" applyNumberFormat="1" applyFont="1" applyBorder="1" applyAlignment="1">
      <alignment horizontal="center" vertical="justify"/>
    </xf>
    <xf numFmtId="0" fontId="6" fillId="0" borderId="1" xfId="15" applyNumberFormat="1" applyFont="1" applyBorder="1" applyAlignment="1">
      <alignment vertical="justify"/>
    </xf>
    <xf numFmtId="1" fontId="6" fillId="0" borderId="1" xfId="15" applyNumberFormat="1" applyFont="1" applyBorder="1" applyAlignment="1">
      <alignment vertical="justify"/>
    </xf>
    <xf numFmtId="0" fontId="6" fillId="0" borderId="1" xfId="15" applyNumberFormat="1" applyFont="1" applyFill="1" applyBorder="1" applyAlignment="1">
      <alignment vertical="justify"/>
    </xf>
    <xf numFmtId="0" fontId="6" fillId="0" borderId="2" xfId="15" applyNumberFormat="1" applyFont="1" applyBorder="1" applyAlignment="1">
      <alignment horizontal="center" vertical="center" wrapText="1" shrinkToFit="1"/>
    </xf>
    <xf numFmtId="0" fontId="6" fillId="0" borderId="2" xfId="15" applyNumberFormat="1" applyFont="1" applyBorder="1" applyAlignment="1">
      <alignment horizontal="center" vertical="center"/>
    </xf>
    <xf numFmtId="164" fontId="6" fillId="0" borderId="2" xfId="15" applyNumberFormat="1" applyFont="1" applyBorder="1" applyAlignment="1">
      <alignment horizontal="left" vertical="center"/>
    </xf>
    <xf numFmtId="164" fontId="6" fillId="0" borderId="15" xfId="15" applyNumberFormat="1" applyFont="1" applyBorder="1" applyAlignment="1">
      <alignment horizontal="center" vertical="center"/>
    </xf>
    <xf numFmtId="164" fontId="6" fillId="0" borderId="16" xfId="15" applyNumberFormat="1" applyFont="1" applyBorder="1" applyAlignment="1">
      <alignment horizontal="center" vertical="center"/>
    </xf>
    <xf numFmtId="164" fontId="6" fillId="0" borderId="17" xfId="15" applyNumberFormat="1" applyFont="1" applyBorder="1" applyAlignment="1">
      <alignment horizontal="center" vertical="center"/>
    </xf>
    <xf numFmtId="164" fontId="9" fillId="0" borderId="0" xfId="15" applyNumberFormat="1" applyFont="1" applyAlignment="1">
      <alignment horizontal="center" vertical="center"/>
    </xf>
    <xf numFmtId="164" fontId="3" fillId="0" borderId="0" xfId="15" applyNumberFormat="1" applyFont="1" applyAlignment="1">
      <alignment horizontal="center" vertical="center"/>
    </xf>
    <xf numFmtId="164" fontId="17" fillId="0" borderId="0" xfId="15" applyNumberFormat="1" applyFont="1" applyBorder="1" applyAlignment="1">
      <alignment horizontal="center" vertical="center"/>
    </xf>
    <xf numFmtId="164" fontId="4" fillId="0" borderId="1" xfId="15" applyNumberFormat="1" applyFont="1" applyBorder="1" applyAlignment="1">
      <alignment horizontal="center" vertical="center"/>
    </xf>
    <xf numFmtId="164" fontId="6" fillId="0" borderId="1" xfId="15" applyNumberFormat="1" applyFont="1" applyBorder="1" applyAlignment="1">
      <alignment horizontal="center" vertical="center"/>
    </xf>
    <xf numFmtId="0" fontId="6" fillId="0" borderId="1" xfId="15" applyNumberFormat="1" applyFont="1" applyBorder="1" applyAlignment="1">
      <alignment horizontal="center" vertical="center" wrapText="1" shrinkToFit="1"/>
    </xf>
    <xf numFmtId="0" fontId="6" fillId="0" borderId="1" xfId="15" applyNumberFormat="1" applyFont="1" applyBorder="1" applyAlignment="1">
      <alignment horizontal="center" vertical="center"/>
    </xf>
    <xf numFmtId="164" fontId="6" fillId="0" borderId="1" xfId="15" applyNumberFormat="1" applyFont="1" applyBorder="1" applyAlignment="1">
      <alignment horizontal="left" vertical="center" wrapText="1"/>
    </xf>
    <xf numFmtId="164" fontId="6" fillId="0" borderId="1" xfId="15" applyNumberFormat="1" applyFont="1" applyBorder="1" applyAlignment="1">
      <alignment horizontal="left" vertical="center"/>
    </xf>
    <xf numFmtId="164" fontId="6" fillId="0" borderId="18" xfId="15" applyNumberFormat="1" applyFont="1" applyBorder="1" applyAlignment="1">
      <alignment horizontal="right" vertical="center"/>
    </xf>
    <xf numFmtId="164" fontId="6" fillId="0" borderId="19" xfId="15" applyNumberFormat="1" applyFont="1" applyBorder="1" applyAlignment="1">
      <alignment horizontal="right" vertical="center"/>
    </xf>
    <xf numFmtId="164" fontId="6" fillId="0" borderId="20" xfId="15" applyNumberFormat="1" applyFont="1" applyBorder="1" applyAlignment="1">
      <alignment horizontal="right" vertical="center"/>
    </xf>
    <xf numFmtId="164" fontId="17" fillId="0" borderId="0" xfId="15" applyNumberFormat="1" applyFont="1" applyAlignment="1">
      <alignment horizontal="center" vertical="center"/>
    </xf>
    <xf numFmtId="164" fontId="4" fillId="0" borderId="2" xfId="15" applyNumberFormat="1" applyFont="1" applyBorder="1" applyAlignment="1">
      <alignment horizontal="center" vertical="center"/>
    </xf>
    <xf numFmtId="164" fontId="6" fillId="0" borderId="2" xfId="15" applyNumberFormat="1" applyFont="1" applyBorder="1" applyAlignment="1">
      <alignment horizontal="center" vertical="center"/>
    </xf>
    <xf numFmtId="164" fontId="6" fillId="0" borderId="2" xfId="15" applyNumberFormat="1" applyFont="1" applyBorder="1" applyAlignment="1">
      <alignment vertical="center"/>
    </xf>
    <xf numFmtId="164" fontId="6" fillId="0" borderId="15" xfId="15" applyNumberFormat="1" applyFont="1" applyBorder="1" applyAlignment="1">
      <alignment horizontal="left" vertical="center"/>
    </xf>
    <xf numFmtId="164" fontId="6" fillId="0" borderId="16" xfId="15" applyNumberFormat="1" applyFont="1" applyBorder="1" applyAlignment="1">
      <alignment horizontal="left" vertical="center"/>
    </xf>
    <xf numFmtId="164" fontId="6" fillId="0" borderId="17" xfId="15" applyNumberFormat="1" applyFont="1" applyBorder="1" applyAlignment="1">
      <alignment horizontal="left" vertical="center"/>
    </xf>
    <xf numFmtId="164" fontId="6" fillId="0" borderId="2" xfId="15" applyNumberFormat="1" applyFont="1" applyFill="1" applyBorder="1" applyAlignment="1">
      <alignment horizontal="left" vertical="center"/>
    </xf>
    <xf numFmtId="164" fontId="3" fillId="0" borderId="0" xfId="15" applyNumberFormat="1" applyFont="1" applyBorder="1" applyAlignment="1">
      <alignment horizontal="center" vertical="center"/>
    </xf>
    <xf numFmtId="164" fontId="6" fillId="0" borderId="18" xfId="15" applyNumberFormat="1" applyFont="1" applyBorder="1" applyAlignment="1">
      <alignment horizontal="left" vertical="center"/>
    </xf>
    <xf numFmtId="164" fontId="6" fillId="0" borderId="19" xfId="15" applyNumberFormat="1" applyFont="1" applyBorder="1" applyAlignment="1">
      <alignment horizontal="left" vertical="center"/>
    </xf>
    <xf numFmtId="164" fontId="6" fillId="0" borderId="20" xfId="15" applyNumberFormat="1" applyFont="1" applyBorder="1" applyAlignment="1">
      <alignment horizontal="left" vertical="center"/>
    </xf>
    <xf numFmtId="164" fontId="6" fillId="0" borderId="18" xfId="15" applyNumberFormat="1" applyFont="1" applyBorder="1" applyAlignment="1">
      <alignment vertical="center"/>
    </xf>
    <xf numFmtId="164" fontId="6" fillId="0" borderId="19" xfId="15" applyNumberFormat="1" applyFont="1" applyBorder="1" applyAlignment="1">
      <alignment vertical="center"/>
    </xf>
    <xf numFmtId="164" fontId="6" fillId="0" borderId="20" xfId="15" applyNumberFormat="1" applyFont="1" applyBorder="1" applyAlignment="1">
      <alignment vertical="center"/>
    </xf>
    <xf numFmtId="164" fontId="19" fillId="0" borderId="1" xfId="15" applyNumberFormat="1" applyFont="1" applyBorder="1" applyAlignment="1">
      <alignment horizontal="left" vertical="center"/>
    </xf>
    <xf numFmtId="164" fontId="6" fillId="0" borderId="1" xfId="15" applyNumberFormat="1" applyFont="1" applyBorder="1" applyAlignment="1">
      <alignment vertical="center"/>
    </xf>
    <xf numFmtId="164" fontId="6" fillId="0" borderId="1" xfId="15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165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28125" style="0" customWidth="1"/>
    <col min="4" max="4" width="10.7109375" style="0" customWidth="1"/>
    <col min="5" max="5" width="7.8515625" style="0" customWidth="1"/>
    <col min="6" max="8" width="6.7109375" style="0" customWidth="1"/>
    <col min="9" max="9" width="7.00390625" style="0" customWidth="1"/>
    <col min="10" max="10" width="6.7109375" style="0" customWidth="1"/>
    <col min="11" max="11" width="6.8515625" style="0" customWidth="1"/>
    <col min="12" max="12" width="6.7109375" style="0" customWidth="1"/>
    <col min="13" max="13" width="7.140625" style="0" customWidth="1"/>
    <col min="14" max="14" width="6.8515625" style="0" customWidth="1"/>
    <col min="15" max="15" width="7.57421875" style="0" customWidth="1"/>
    <col min="16" max="17" width="4.7109375" style="0" customWidth="1"/>
    <col min="18" max="18" width="8.00390625" style="0" customWidth="1"/>
    <col min="19" max="19" width="9.421875" style="0" customWidth="1"/>
  </cols>
  <sheetData>
    <row r="1" spans="1:19" ht="19.5">
      <c r="A1" s="126" t="s">
        <v>31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6.5">
      <c r="A2" s="127" t="s">
        <v>32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16.5">
      <c r="A3" s="127" t="s">
        <v>33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20.25">
      <c r="A4" s="128" t="s">
        <v>168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16.5">
      <c r="A5" s="127" t="s">
        <v>35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19" ht="18">
      <c r="A6" s="99"/>
      <c r="B6" s="99"/>
      <c r="C6" s="99"/>
      <c r="D6" s="9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6.5">
      <c r="A7" s="1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6.5">
      <c r="A8" s="4"/>
      <c r="B8" s="2"/>
      <c r="C8" s="2"/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6.5">
      <c r="A9" s="4"/>
      <c r="B9" s="108"/>
      <c r="C9" s="108"/>
      <c r="D9" s="108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36"/>
      <c r="Q9" s="36"/>
      <c r="R9" s="36"/>
      <c r="S9" s="36"/>
    </row>
    <row r="10" spans="1:19" ht="14.25">
      <c r="A10" s="129" t="s">
        <v>36</v>
      </c>
      <c r="B10" s="130" t="s">
        <v>37</v>
      </c>
      <c r="C10" s="130"/>
      <c r="D10" s="130"/>
      <c r="E10" s="131" t="s">
        <v>38</v>
      </c>
      <c r="F10" s="132" t="s">
        <v>39</v>
      </c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</row>
    <row r="11" spans="1:19" ht="14.25">
      <c r="A11" s="129"/>
      <c r="B11" s="130"/>
      <c r="C11" s="130"/>
      <c r="D11" s="130"/>
      <c r="E11" s="131"/>
      <c r="F11" s="21" t="s">
        <v>40</v>
      </c>
      <c r="G11" s="21" t="s">
        <v>41</v>
      </c>
      <c r="H11" s="21" t="s">
        <v>42</v>
      </c>
      <c r="I11" s="21" t="s">
        <v>43</v>
      </c>
      <c r="J11" s="21" t="s">
        <v>14</v>
      </c>
      <c r="K11" s="21" t="s">
        <v>44</v>
      </c>
      <c r="L11" s="21" t="s">
        <v>45</v>
      </c>
      <c r="M11" s="21" t="s">
        <v>5</v>
      </c>
      <c r="N11" s="21" t="s">
        <v>46</v>
      </c>
      <c r="O11" s="21" t="s">
        <v>7</v>
      </c>
      <c r="P11" s="21" t="s">
        <v>8</v>
      </c>
      <c r="Q11" s="21" t="s">
        <v>9</v>
      </c>
      <c r="R11" s="21" t="s">
        <v>16</v>
      </c>
      <c r="S11" s="21" t="s">
        <v>47</v>
      </c>
    </row>
    <row r="12" spans="1:19" ht="21.75" customHeight="1">
      <c r="A12" s="6" t="s">
        <v>17</v>
      </c>
      <c r="B12" s="133" t="s">
        <v>48</v>
      </c>
      <c r="C12" s="133"/>
      <c r="D12" s="133"/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1:19" ht="21.75" customHeight="1">
      <c r="A13" s="6">
        <v>1</v>
      </c>
      <c r="B13" s="134" t="s">
        <v>49</v>
      </c>
      <c r="C13" s="134"/>
      <c r="D13" s="134"/>
      <c r="E13" s="117">
        <f>E52</f>
        <v>989400</v>
      </c>
      <c r="F13" s="118">
        <f>F52</f>
        <v>40198</v>
      </c>
      <c r="G13" s="118">
        <f>G52</f>
        <v>50632</v>
      </c>
      <c r="H13" s="118">
        <f aca="true" t="shared" si="0" ref="H13:R13">H52</f>
        <v>56296</v>
      </c>
      <c r="I13" s="118">
        <f t="shared" si="0"/>
        <v>102684</v>
      </c>
      <c r="J13" s="118">
        <f t="shared" si="0"/>
        <v>82867</v>
      </c>
      <c r="K13" s="118">
        <f t="shared" si="0"/>
        <v>143417</v>
      </c>
      <c r="L13" s="118">
        <f t="shared" si="0"/>
        <v>54753</v>
      </c>
      <c r="M13" s="118">
        <f t="shared" si="0"/>
        <v>69659</v>
      </c>
      <c r="N13" s="118">
        <f t="shared" si="0"/>
        <v>65434</v>
      </c>
      <c r="O13" s="118">
        <f t="shared" si="0"/>
        <v>89944</v>
      </c>
      <c r="P13" s="118">
        <f t="shared" si="0"/>
        <v>0</v>
      </c>
      <c r="Q13" s="118">
        <f t="shared" si="0"/>
        <v>0</v>
      </c>
      <c r="R13" s="118">
        <f t="shared" si="0"/>
        <v>755884</v>
      </c>
      <c r="S13" s="118">
        <f aca="true" t="shared" si="1" ref="S13:S18">E13-R13</f>
        <v>233516</v>
      </c>
    </row>
    <row r="14" spans="1:19" ht="21.75" customHeight="1">
      <c r="A14" s="6">
        <v>2</v>
      </c>
      <c r="B14" s="134" t="s">
        <v>50</v>
      </c>
      <c r="C14" s="134"/>
      <c r="D14" s="134"/>
      <c r="E14" s="117">
        <f>E86</f>
        <v>2514100</v>
      </c>
      <c r="F14" s="117">
        <f aca="true" t="shared" si="2" ref="F14:R14">F86</f>
        <v>84204</v>
      </c>
      <c r="G14" s="117">
        <f t="shared" si="2"/>
        <v>217496</v>
      </c>
      <c r="H14" s="117">
        <f t="shared" si="2"/>
        <v>115117</v>
      </c>
      <c r="I14" s="117">
        <f t="shared" si="2"/>
        <v>95133</v>
      </c>
      <c r="J14" s="117">
        <f t="shared" si="2"/>
        <v>301173</v>
      </c>
      <c r="K14" s="117">
        <f t="shared" si="2"/>
        <v>622422</v>
      </c>
      <c r="L14" s="117">
        <f t="shared" si="2"/>
        <v>89471</v>
      </c>
      <c r="M14" s="117">
        <f t="shared" si="2"/>
        <v>157392</v>
      </c>
      <c r="N14" s="117">
        <f t="shared" si="2"/>
        <v>102554</v>
      </c>
      <c r="O14" s="117">
        <f t="shared" si="2"/>
        <v>116907</v>
      </c>
      <c r="P14" s="117">
        <f t="shared" si="2"/>
        <v>0</v>
      </c>
      <c r="Q14" s="117">
        <f t="shared" si="2"/>
        <v>0</v>
      </c>
      <c r="R14" s="117">
        <f t="shared" si="2"/>
        <v>1901869</v>
      </c>
      <c r="S14" s="118">
        <f t="shared" si="1"/>
        <v>612231</v>
      </c>
    </row>
    <row r="15" spans="1:19" ht="21.75" customHeight="1">
      <c r="A15" s="6">
        <v>3</v>
      </c>
      <c r="B15" s="134" t="s">
        <v>51</v>
      </c>
      <c r="C15" s="134"/>
      <c r="D15" s="134"/>
      <c r="E15" s="117">
        <f>E106</f>
        <v>611600</v>
      </c>
      <c r="F15" s="118">
        <f>F106</f>
        <v>10291</v>
      </c>
      <c r="G15" s="118">
        <f aca="true" t="shared" si="3" ref="G15:R15">G106</f>
        <v>9000</v>
      </c>
      <c r="H15" s="118">
        <f t="shared" si="3"/>
        <v>78766</v>
      </c>
      <c r="I15" s="118">
        <f t="shared" si="3"/>
        <v>9952</v>
      </c>
      <c r="J15" s="118">
        <f t="shared" si="3"/>
        <v>10424</v>
      </c>
      <c r="K15" s="118">
        <f t="shared" si="3"/>
        <v>10621</v>
      </c>
      <c r="L15" s="118">
        <f t="shared" si="3"/>
        <v>10187</v>
      </c>
      <c r="M15" s="118">
        <f t="shared" si="3"/>
        <v>174833</v>
      </c>
      <c r="N15" s="118">
        <f t="shared" si="3"/>
        <v>10935</v>
      </c>
      <c r="O15" s="118">
        <f t="shared" si="3"/>
        <v>39349</v>
      </c>
      <c r="P15" s="118">
        <f t="shared" si="3"/>
        <v>0</v>
      </c>
      <c r="Q15" s="118">
        <f t="shared" si="3"/>
        <v>0</v>
      </c>
      <c r="R15" s="118">
        <f t="shared" si="3"/>
        <v>364358</v>
      </c>
      <c r="S15" s="118">
        <f t="shared" si="1"/>
        <v>247242</v>
      </c>
    </row>
    <row r="16" spans="1:19" ht="21.75" customHeight="1">
      <c r="A16" s="6">
        <v>4</v>
      </c>
      <c r="B16" s="134" t="s">
        <v>52</v>
      </c>
      <c r="C16" s="134"/>
      <c r="D16" s="134"/>
      <c r="E16" s="119">
        <f>E126</f>
        <v>321950</v>
      </c>
      <c r="F16" s="118">
        <f>F126</f>
        <v>17748</v>
      </c>
      <c r="G16" s="118">
        <f aca="true" t="shared" si="4" ref="G16:R16">G126</f>
        <v>33633</v>
      </c>
      <c r="H16" s="118">
        <f t="shared" si="4"/>
        <v>20023</v>
      </c>
      <c r="I16" s="118">
        <f t="shared" si="4"/>
        <v>17148</v>
      </c>
      <c r="J16" s="118">
        <f t="shared" si="4"/>
        <v>20730</v>
      </c>
      <c r="K16" s="118">
        <f t="shared" si="4"/>
        <v>20756</v>
      </c>
      <c r="L16" s="118">
        <f t="shared" si="4"/>
        <v>32269</v>
      </c>
      <c r="M16" s="118">
        <f t="shared" si="4"/>
        <v>22115</v>
      </c>
      <c r="N16" s="118">
        <f t="shared" si="4"/>
        <v>31250</v>
      </c>
      <c r="O16" s="118">
        <f t="shared" si="4"/>
        <v>17953</v>
      </c>
      <c r="P16" s="118">
        <f t="shared" si="4"/>
        <v>0</v>
      </c>
      <c r="Q16" s="118">
        <f t="shared" si="4"/>
        <v>0</v>
      </c>
      <c r="R16" s="118">
        <f t="shared" si="4"/>
        <v>233625</v>
      </c>
      <c r="S16" s="118">
        <f t="shared" si="1"/>
        <v>88325</v>
      </c>
    </row>
    <row r="17" spans="1:19" ht="21.75" customHeight="1">
      <c r="A17" s="6">
        <v>5</v>
      </c>
      <c r="B17" s="134" t="s">
        <v>53</v>
      </c>
      <c r="C17" s="134"/>
      <c r="D17" s="134"/>
      <c r="E17" s="117">
        <f>E151</f>
        <v>753000</v>
      </c>
      <c r="F17" s="118">
        <f>F151</f>
        <v>44040</v>
      </c>
      <c r="G17" s="118">
        <f aca="true" t="shared" si="5" ref="G17:R17">G151</f>
        <v>142209</v>
      </c>
      <c r="H17" s="118">
        <f t="shared" si="5"/>
        <v>40044</v>
      </c>
      <c r="I17" s="118">
        <f t="shared" si="5"/>
        <v>39258</v>
      </c>
      <c r="J17" s="118">
        <f t="shared" si="5"/>
        <v>94171</v>
      </c>
      <c r="K17" s="118">
        <f t="shared" si="5"/>
        <v>12750</v>
      </c>
      <c r="L17" s="118">
        <f t="shared" si="5"/>
        <v>5607</v>
      </c>
      <c r="M17" s="118">
        <f t="shared" si="5"/>
        <v>30000</v>
      </c>
      <c r="N17" s="118">
        <f t="shared" si="5"/>
        <v>31231</v>
      </c>
      <c r="O17" s="118">
        <f t="shared" si="5"/>
        <v>66648</v>
      </c>
      <c r="P17" s="118">
        <f t="shared" si="5"/>
        <v>0</v>
      </c>
      <c r="Q17" s="118">
        <f t="shared" si="5"/>
        <v>0</v>
      </c>
      <c r="R17" s="118">
        <f t="shared" si="5"/>
        <v>505958</v>
      </c>
      <c r="S17" s="118">
        <f t="shared" si="1"/>
        <v>247042</v>
      </c>
    </row>
    <row r="18" spans="1:19" ht="21.75" customHeight="1">
      <c r="A18" s="6"/>
      <c r="B18" s="135" t="s">
        <v>54</v>
      </c>
      <c r="C18" s="136"/>
      <c r="D18" s="137"/>
      <c r="E18" s="117">
        <f>SUM(E13:E17)</f>
        <v>5190050</v>
      </c>
      <c r="F18" s="117">
        <f aca="true" t="shared" si="6" ref="F18:N18">SUM(F13:F17)</f>
        <v>196481</v>
      </c>
      <c r="G18" s="117">
        <f t="shared" si="6"/>
        <v>452970</v>
      </c>
      <c r="H18" s="117">
        <f t="shared" si="6"/>
        <v>310246</v>
      </c>
      <c r="I18" s="117">
        <f t="shared" si="6"/>
        <v>264175</v>
      </c>
      <c r="J18" s="117">
        <f t="shared" si="6"/>
        <v>509365</v>
      </c>
      <c r="K18" s="117">
        <f t="shared" si="6"/>
        <v>809966</v>
      </c>
      <c r="L18" s="117">
        <f t="shared" si="6"/>
        <v>192287</v>
      </c>
      <c r="M18" s="117">
        <f t="shared" si="6"/>
        <v>453999</v>
      </c>
      <c r="N18" s="117">
        <f t="shared" si="6"/>
        <v>241404</v>
      </c>
      <c r="O18" s="117">
        <f>SUM(O13:O17)</f>
        <v>330801</v>
      </c>
      <c r="P18" s="117">
        <f>SUM(P13:P17)</f>
        <v>0</v>
      </c>
      <c r="Q18" s="117">
        <f>SUM(Q13:Q17)</f>
        <v>0</v>
      </c>
      <c r="R18" s="117">
        <f>SUM(R13:R17)</f>
        <v>3761694</v>
      </c>
      <c r="S18" s="118">
        <f t="shared" si="1"/>
        <v>1428356</v>
      </c>
    </row>
    <row r="19" spans="1:19" ht="16.5">
      <c r="A19" s="7"/>
      <c r="B19" s="8"/>
      <c r="C19" s="8"/>
      <c r="D19" s="8"/>
      <c r="E19" s="9"/>
      <c r="F19" s="9"/>
      <c r="G19" s="9"/>
      <c r="H19" s="9"/>
      <c r="I19" s="9"/>
      <c r="J19" s="9"/>
      <c r="K19" s="9"/>
      <c r="L19" s="3"/>
      <c r="M19" s="3"/>
      <c r="N19" s="9"/>
      <c r="O19" s="9"/>
      <c r="P19" s="9"/>
      <c r="Q19" s="9"/>
      <c r="R19" s="9"/>
      <c r="S19" s="9"/>
    </row>
    <row r="20" spans="1:19" ht="16.5">
      <c r="A20" s="1"/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6.5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6.5">
      <c r="A22" s="1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6.5">
      <c r="A23" s="1"/>
      <c r="B23" s="2" t="s">
        <v>55</v>
      </c>
      <c r="C23" s="2"/>
      <c r="D23" s="2"/>
      <c r="E23" s="3"/>
      <c r="F23" s="3"/>
      <c r="G23" s="3"/>
      <c r="H23" s="3" t="s">
        <v>56</v>
      </c>
      <c r="I23" s="3"/>
      <c r="J23" s="3"/>
      <c r="K23" s="3"/>
      <c r="L23" s="3"/>
      <c r="M23" s="3"/>
      <c r="N23" s="3"/>
      <c r="O23" s="3" t="s">
        <v>57</v>
      </c>
      <c r="P23" s="3"/>
      <c r="Q23" s="3"/>
      <c r="R23" s="3"/>
      <c r="S23" s="3"/>
    </row>
    <row r="24" spans="1:19" ht="16.5">
      <c r="A24" s="1"/>
      <c r="B24" s="2" t="s">
        <v>58</v>
      </c>
      <c r="C24" s="2"/>
      <c r="D24" s="2"/>
      <c r="E24" s="3"/>
      <c r="F24" s="3"/>
      <c r="G24" s="3"/>
      <c r="H24" s="3" t="s">
        <v>144</v>
      </c>
      <c r="I24" s="3"/>
      <c r="J24" s="3"/>
      <c r="K24" s="3"/>
      <c r="L24" s="3"/>
      <c r="M24" s="3"/>
      <c r="N24" s="3"/>
      <c r="O24" s="3" t="s">
        <v>59</v>
      </c>
      <c r="P24" s="3"/>
      <c r="Q24" s="3"/>
      <c r="R24" s="3"/>
      <c r="S24" s="3"/>
    </row>
    <row r="25" spans="1:19" ht="16.5">
      <c r="A25" s="1"/>
      <c r="B25" s="2" t="s">
        <v>60</v>
      </c>
      <c r="C25" s="2"/>
      <c r="D25" s="2"/>
      <c r="E25" s="3"/>
      <c r="F25" s="3"/>
      <c r="G25" s="3"/>
      <c r="H25" s="3" t="s">
        <v>61</v>
      </c>
      <c r="I25" s="3"/>
      <c r="J25" s="3"/>
      <c r="K25" s="3"/>
      <c r="L25" s="3"/>
      <c r="M25" s="3"/>
      <c r="N25" s="3"/>
      <c r="O25" s="3" t="s">
        <v>62</v>
      </c>
      <c r="P25" s="3"/>
      <c r="Q25" s="3"/>
      <c r="R25" s="3"/>
      <c r="S25" s="3"/>
    </row>
    <row r="26" spans="1:19" ht="16.5">
      <c r="A26" s="1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6.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6.5">
      <c r="A28" s="1"/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6.5">
      <c r="A29" s="1"/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6.5">
      <c r="A30" s="1"/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6.5">
      <c r="A31" s="127" t="s">
        <v>31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</row>
    <row r="32" spans="1:19" ht="16.5">
      <c r="A32" s="127" t="s">
        <v>33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</row>
    <row r="33" spans="1:19" ht="18.75">
      <c r="A33" s="138" t="s">
        <v>34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</row>
    <row r="34" spans="1:19" ht="16.5">
      <c r="A34" s="127" t="s">
        <v>35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</row>
    <row r="35" spans="1:19" ht="16.5">
      <c r="A35" s="10"/>
      <c r="B35" s="10"/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4.25">
      <c r="A36" s="139" t="s">
        <v>36</v>
      </c>
      <c r="B36" s="140" t="s">
        <v>37</v>
      </c>
      <c r="C36" s="140"/>
      <c r="D36" s="140"/>
      <c r="E36" s="120" t="s">
        <v>38</v>
      </c>
      <c r="F36" s="121" t="s">
        <v>39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</row>
    <row r="37" spans="1:19" ht="14.25">
      <c r="A37" s="139"/>
      <c r="B37" s="140"/>
      <c r="C37" s="140"/>
      <c r="D37" s="140"/>
      <c r="E37" s="120"/>
      <c r="F37" s="14" t="s">
        <v>40</v>
      </c>
      <c r="G37" s="14" t="s">
        <v>41</v>
      </c>
      <c r="H37" s="14" t="s">
        <v>42</v>
      </c>
      <c r="I37" s="14" t="s">
        <v>43</v>
      </c>
      <c r="J37" s="14" t="s">
        <v>14</v>
      </c>
      <c r="K37" s="14" t="s">
        <v>44</v>
      </c>
      <c r="L37" s="14" t="s">
        <v>45</v>
      </c>
      <c r="M37" s="14" t="s">
        <v>5</v>
      </c>
      <c r="N37" s="14" t="s">
        <v>46</v>
      </c>
      <c r="O37" s="14" t="s">
        <v>7</v>
      </c>
      <c r="P37" s="14" t="s">
        <v>8</v>
      </c>
      <c r="Q37" s="14" t="s">
        <v>9</v>
      </c>
      <c r="R37" s="14" t="s">
        <v>16</v>
      </c>
      <c r="S37" s="14" t="s">
        <v>47</v>
      </c>
    </row>
    <row r="38" spans="1:19" ht="14.25">
      <c r="A38" s="12" t="s">
        <v>63</v>
      </c>
      <c r="B38" s="122" t="s">
        <v>49</v>
      </c>
      <c r="C38" s="122"/>
      <c r="D38" s="12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6.5">
      <c r="A39" s="15"/>
      <c r="B39" s="122" t="s">
        <v>64</v>
      </c>
      <c r="C39" s="122"/>
      <c r="D39" s="122"/>
      <c r="E39" s="13">
        <v>520000</v>
      </c>
      <c r="F39" s="14">
        <v>36000</v>
      </c>
      <c r="G39" s="14">
        <v>39000</v>
      </c>
      <c r="H39" s="14">
        <v>42000</v>
      </c>
      <c r="I39" s="14">
        <v>30000</v>
      </c>
      <c r="J39" s="14">
        <v>30000</v>
      </c>
      <c r="K39" s="14">
        <v>57403</v>
      </c>
      <c r="L39" s="14">
        <v>40000</v>
      </c>
      <c r="M39" s="14">
        <v>58999</v>
      </c>
      <c r="N39" s="14">
        <v>38000</v>
      </c>
      <c r="O39" s="14">
        <v>39467</v>
      </c>
      <c r="P39" s="14"/>
      <c r="Q39" s="14"/>
      <c r="R39" s="14">
        <f>SUM(F39:Q39)</f>
        <v>410869</v>
      </c>
      <c r="S39" s="14">
        <f>E39-R39</f>
        <v>109131</v>
      </c>
    </row>
    <row r="40" spans="1:19" ht="16.5">
      <c r="A40" s="15"/>
      <c r="B40" s="123" t="s">
        <v>65</v>
      </c>
      <c r="C40" s="124"/>
      <c r="D40" s="125"/>
      <c r="E40" s="13">
        <v>5000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>
        <f aca="true" t="shared" si="7" ref="R40:R51">SUM(F40:Q40)</f>
        <v>0</v>
      </c>
      <c r="S40" s="14">
        <f aca="true" t="shared" si="8" ref="S40:S52">E40-R40</f>
        <v>5000</v>
      </c>
    </row>
    <row r="41" spans="1:19" ht="16.5">
      <c r="A41" s="15"/>
      <c r="B41" s="141" t="s">
        <v>66</v>
      </c>
      <c r="C41" s="141"/>
      <c r="D41" s="141"/>
      <c r="E41" s="13">
        <v>48400</v>
      </c>
      <c r="F41" s="14">
        <v>4198</v>
      </c>
      <c r="G41" s="14">
        <v>4332</v>
      </c>
      <c r="H41" s="14">
        <v>4296</v>
      </c>
      <c r="I41" s="14">
        <v>4398</v>
      </c>
      <c r="J41" s="14">
        <v>4495</v>
      </c>
      <c r="K41" s="14">
        <v>4410</v>
      </c>
      <c r="L41" s="14">
        <v>4409</v>
      </c>
      <c r="M41" s="14">
        <v>3935</v>
      </c>
      <c r="N41" s="14">
        <v>4384</v>
      </c>
      <c r="O41" s="14">
        <v>4350</v>
      </c>
      <c r="P41" s="14"/>
      <c r="Q41" s="14"/>
      <c r="R41" s="14">
        <f t="shared" si="7"/>
        <v>43207</v>
      </c>
      <c r="S41" s="14">
        <f t="shared" si="8"/>
        <v>5193</v>
      </c>
    </row>
    <row r="42" spans="1:19" ht="16.5">
      <c r="A42" s="15"/>
      <c r="B42" s="122" t="s">
        <v>67</v>
      </c>
      <c r="C42" s="122"/>
      <c r="D42" s="12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>
        <f t="shared" si="7"/>
        <v>0</v>
      </c>
      <c r="S42" s="14">
        <f t="shared" si="8"/>
        <v>0</v>
      </c>
    </row>
    <row r="43" spans="1:19" ht="16.5">
      <c r="A43" s="15"/>
      <c r="B43" s="122" t="s">
        <v>141</v>
      </c>
      <c r="C43" s="122"/>
      <c r="D43" s="122"/>
      <c r="E43" s="13">
        <v>140000</v>
      </c>
      <c r="F43" s="14"/>
      <c r="G43" s="14"/>
      <c r="H43" s="14"/>
      <c r="I43" s="14">
        <v>16286</v>
      </c>
      <c r="J43" s="14">
        <v>27746</v>
      </c>
      <c r="K43" s="14">
        <v>2300</v>
      </c>
      <c r="L43" s="14">
        <v>9750</v>
      </c>
      <c r="M43" s="14">
        <v>225</v>
      </c>
      <c r="N43" s="14">
        <v>10500</v>
      </c>
      <c r="O43" s="14">
        <v>9637</v>
      </c>
      <c r="P43" s="14"/>
      <c r="Q43" s="14"/>
      <c r="R43" s="14">
        <f t="shared" si="7"/>
        <v>76444</v>
      </c>
      <c r="S43" s="14">
        <f t="shared" si="8"/>
        <v>63556</v>
      </c>
    </row>
    <row r="44" spans="1:19" ht="16.5">
      <c r="A44" s="15"/>
      <c r="B44" s="122" t="s">
        <v>139</v>
      </c>
      <c r="C44" s="122"/>
      <c r="D44" s="122"/>
      <c r="E44" s="13">
        <v>10000</v>
      </c>
      <c r="F44" s="14"/>
      <c r="G44" s="14"/>
      <c r="H44" s="14"/>
      <c r="I44" s="14"/>
      <c r="J44" s="14"/>
      <c r="K44" s="14"/>
      <c r="L44" s="14">
        <v>594</v>
      </c>
      <c r="M44" s="14"/>
      <c r="N44" s="14"/>
      <c r="O44" s="14"/>
      <c r="P44" s="14"/>
      <c r="Q44" s="14"/>
      <c r="R44" s="14">
        <f t="shared" si="7"/>
        <v>594</v>
      </c>
      <c r="S44" s="14">
        <f t="shared" si="8"/>
        <v>9406</v>
      </c>
    </row>
    <row r="45" spans="1:19" ht="16.5">
      <c r="A45" s="15"/>
      <c r="B45" s="122" t="s">
        <v>154</v>
      </c>
      <c r="C45" s="122"/>
      <c r="D45" s="12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>
        <f t="shared" si="7"/>
        <v>0</v>
      </c>
      <c r="S45" s="14">
        <f t="shared" si="8"/>
        <v>0</v>
      </c>
    </row>
    <row r="46" spans="1:19" ht="16.5">
      <c r="A46" s="15"/>
      <c r="B46" s="122" t="s">
        <v>68</v>
      </c>
      <c r="C46" s="122"/>
      <c r="D46" s="122"/>
      <c r="E46" s="13">
        <v>10000</v>
      </c>
      <c r="F46" s="14"/>
      <c r="G46" s="14">
        <v>7300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>
        <f t="shared" si="7"/>
        <v>7300</v>
      </c>
      <c r="S46" s="14">
        <f t="shared" si="8"/>
        <v>2700</v>
      </c>
    </row>
    <row r="47" spans="1:19" ht="16.5">
      <c r="A47" s="15"/>
      <c r="B47" s="122" t="s">
        <v>69</v>
      </c>
      <c r="C47" s="122"/>
      <c r="D47" s="122"/>
      <c r="E47" s="13">
        <v>2000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>
        <f t="shared" si="7"/>
        <v>0</v>
      </c>
      <c r="S47" s="14">
        <f t="shared" si="8"/>
        <v>2000</v>
      </c>
    </row>
    <row r="48" spans="1:19" ht="16.5">
      <c r="A48" s="15"/>
      <c r="B48" s="142" t="s">
        <v>70</v>
      </c>
      <c r="C48" s="143"/>
      <c r="D48" s="144"/>
      <c r="E48" s="13">
        <v>50000</v>
      </c>
      <c r="F48" s="14"/>
      <c r="G48" s="14"/>
      <c r="H48" s="14"/>
      <c r="I48" s="14">
        <v>42000</v>
      </c>
      <c r="J48" s="14"/>
      <c r="K48" s="14">
        <v>4286</v>
      </c>
      <c r="L48" s="14"/>
      <c r="M48" s="14"/>
      <c r="N48" s="14"/>
      <c r="O48" s="14"/>
      <c r="P48" s="14"/>
      <c r="Q48" s="14"/>
      <c r="R48" s="14">
        <f t="shared" si="7"/>
        <v>46286</v>
      </c>
      <c r="S48" s="14">
        <f t="shared" si="8"/>
        <v>3714</v>
      </c>
    </row>
    <row r="49" spans="1:19" ht="16.5">
      <c r="A49" s="15"/>
      <c r="B49" s="142" t="s">
        <v>71</v>
      </c>
      <c r="C49" s="143"/>
      <c r="D49" s="144"/>
      <c r="E49" s="13">
        <v>4000</v>
      </c>
      <c r="F49" s="14"/>
      <c r="G49" s="14"/>
      <c r="H49" s="14"/>
      <c r="I49" s="14"/>
      <c r="J49" s="14"/>
      <c r="K49" s="14"/>
      <c r="L49" s="14"/>
      <c r="M49" s="14"/>
      <c r="N49" s="14">
        <v>3990</v>
      </c>
      <c r="O49" s="14"/>
      <c r="P49" s="14"/>
      <c r="Q49" s="14"/>
      <c r="R49" s="14">
        <f t="shared" si="7"/>
        <v>3990</v>
      </c>
      <c r="S49" s="14">
        <f t="shared" si="8"/>
        <v>10</v>
      </c>
    </row>
    <row r="50" spans="1:19" ht="16.5">
      <c r="A50" s="15"/>
      <c r="B50" s="142" t="s">
        <v>72</v>
      </c>
      <c r="C50" s="143"/>
      <c r="D50" s="144"/>
      <c r="E50" s="13">
        <v>100000</v>
      </c>
      <c r="F50" s="14"/>
      <c r="G50" s="14"/>
      <c r="H50" s="14">
        <v>10000</v>
      </c>
      <c r="I50" s="14">
        <v>10000</v>
      </c>
      <c r="J50" s="14">
        <v>9924</v>
      </c>
      <c r="K50" s="14">
        <v>70018</v>
      </c>
      <c r="L50" s="14"/>
      <c r="M50" s="14"/>
      <c r="N50" s="14"/>
      <c r="O50" s="14"/>
      <c r="P50" s="14"/>
      <c r="Q50" s="14"/>
      <c r="R50" s="14">
        <f t="shared" si="7"/>
        <v>99942</v>
      </c>
      <c r="S50" s="14">
        <f t="shared" si="8"/>
        <v>58</v>
      </c>
    </row>
    <row r="51" spans="1:19" ht="16.5">
      <c r="A51" s="15"/>
      <c r="B51" s="122" t="s">
        <v>149</v>
      </c>
      <c r="C51" s="122"/>
      <c r="D51" s="122"/>
      <c r="E51" s="13">
        <v>100000</v>
      </c>
      <c r="F51" s="14"/>
      <c r="G51" s="14"/>
      <c r="H51" s="14"/>
      <c r="I51" s="14"/>
      <c r="J51" s="14">
        <v>10702</v>
      </c>
      <c r="K51" s="14">
        <v>5000</v>
      </c>
      <c r="L51" s="14"/>
      <c r="M51" s="14">
        <v>6500</v>
      </c>
      <c r="N51" s="14">
        <v>8560</v>
      </c>
      <c r="O51" s="14">
        <v>36490</v>
      </c>
      <c r="P51" s="14"/>
      <c r="Q51" s="14"/>
      <c r="R51" s="14">
        <f t="shared" si="7"/>
        <v>67252</v>
      </c>
      <c r="S51" s="14">
        <f t="shared" si="8"/>
        <v>32748</v>
      </c>
    </row>
    <row r="52" spans="1:19" ht="16.5">
      <c r="A52" s="15"/>
      <c r="B52" s="145" t="s">
        <v>73</v>
      </c>
      <c r="C52" s="145"/>
      <c r="D52" s="145"/>
      <c r="E52" s="13">
        <f>SUM(E39:E51)</f>
        <v>989400</v>
      </c>
      <c r="F52" s="13">
        <f>SUM(F39:F51)</f>
        <v>40198</v>
      </c>
      <c r="G52" s="13">
        <f aca="true" t="shared" si="9" ref="G52:R52">SUM(G39:G51)</f>
        <v>50632</v>
      </c>
      <c r="H52" s="13">
        <f t="shared" si="9"/>
        <v>56296</v>
      </c>
      <c r="I52" s="13">
        <f t="shared" si="9"/>
        <v>102684</v>
      </c>
      <c r="J52" s="13">
        <f t="shared" si="9"/>
        <v>82867</v>
      </c>
      <c r="K52" s="13">
        <f t="shared" si="9"/>
        <v>143417</v>
      </c>
      <c r="L52" s="13">
        <f t="shared" si="9"/>
        <v>54753</v>
      </c>
      <c r="M52" s="13">
        <f t="shared" si="9"/>
        <v>69659</v>
      </c>
      <c r="N52" s="13">
        <f t="shared" si="9"/>
        <v>65434</v>
      </c>
      <c r="O52" s="13">
        <f t="shared" si="9"/>
        <v>89944</v>
      </c>
      <c r="P52" s="13">
        <f t="shared" si="9"/>
        <v>0</v>
      </c>
      <c r="Q52" s="13">
        <f t="shared" si="9"/>
        <v>0</v>
      </c>
      <c r="R52" s="13">
        <f t="shared" si="9"/>
        <v>755884</v>
      </c>
      <c r="S52" s="14">
        <f t="shared" si="8"/>
        <v>233516</v>
      </c>
    </row>
    <row r="53" spans="1:19" ht="16.5">
      <c r="A53" s="7"/>
      <c r="B53" s="101"/>
      <c r="C53" s="101"/>
      <c r="D53" s="101"/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6.5">
      <c r="A54" s="7"/>
      <c r="B54" s="101"/>
      <c r="C54" s="101"/>
      <c r="D54" s="101"/>
      <c r="E54" s="1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6.5">
      <c r="A55" s="7"/>
      <c r="B55" s="101"/>
      <c r="C55" s="101"/>
      <c r="D55" s="101"/>
      <c r="E55" s="16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6.5">
      <c r="A56" s="7"/>
      <c r="B56" s="101"/>
      <c r="C56" s="101"/>
      <c r="D56" s="101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6.5">
      <c r="A57" s="7"/>
      <c r="B57" s="101"/>
      <c r="C57" s="101"/>
      <c r="D57" s="101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6.5">
      <c r="A58" s="7"/>
      <c r="B58" s="101"/>
      <c r="C58" s="101"/>
      <c r="D58" s="101"/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6.5">
      <c r="A59" s="7"/>
      <c r="B59" s="101"/>
      <c r="C59" s="101"/>
      <c r="D59" s="101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16.5">
      <c r="A60" s="7"/>
      <c r="B60" s="101"/>
      <c r="C60" s="101"/>
      <c r="D60" s="101"/>
      <c r="E60" s="1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16.5">
      <c r="A61" s="7"/>
      <c r="B61" s="101"/>
      <c r="C61" s="101"/>
      <c r="D61" s="101"/>
      <c r="E61" s="1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16.5">
      <c r="A62" s="7"/>
      <c r="B62" s="101"/>
      <c r="C62" s="101"/>
      <c r="D62" s="101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16.5">
      <c r="A63" s="146" t="s">
        <v>31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</row>
    <row r="64" spans="1:19" ht="16.5">
      <c r="A64" s="146" t="s">
        <v>33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</row>
    <row r="65" spans="1:19" ht="18.75">
      <c r="A65" s="128" t="s">
        <v>34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</row>
    <row r="66" spans="1:19" ht="16.5">
      <c r="A66" s="146" t="s">
        <v>35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</row>
    <row r="67" spans="1:19" ht="16.5">
      <c r="A67" s="7"/>
      <c r="B67" s="102"/>
      <c r="C67" s="102"/>
      <c r="D67" s="102"/>
      <c r="E67" s="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4.25">
      <c r="A68" s="129" t="s">
        <v>36</v>
      </c>
      <c r="B68" s="130" t="s">
        <v>37</v>
      </c>
      <c r="C68" s="130"/>
      <c r="D68" s="130"/>
      <c r="E68" s="131" t="s">
        <v>38</v>
      </c>
      <c r="F68" s="132" t="s">
        <v>39</v>
      </c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</row>
    <row r="69" spans="1:19" ht="14.25">
      <c r="A69" s="129"/>
      <c r="B69" s="130"/>
      <c r="C69" s="130"/>
      <c r="D69" s="130"/>
      <c r="E69" s="131"/>
      <c r="F69" s="21" t="s">
        <v>40</v>
      </c>
      <c r="G69" s="21" t="s">
        <v>41</v>
      </c>
      <c r="H69" s="21" t="s">
        <v>42</v>
      </c>
      <c r="I69" s="21" t="s">
        <v>43</v>
      </c>
      <c r="J69" s="21" t="s">
        <v>14</v>
      </c>
      <c r="K69" s="21" t="s">
        <v>44</v>
      </c>
      <c r="L69" s="21" t="s">
        <v>45</v>
      </c>
      <c r="M69" s="21" t="s">
        <v>5</v>
      </c>
      <c r="N69" s="21" t="s">
        <v>46</v>
      </c>
      <c r="O69" s="21" t="s">
        <v>7</v>
      </c>
      <c r="P69" s="21" t="s">
        <v>8</v>
      </c>
      <c r="Q69" s="21" t="s">
        <v>9</v>
      </c>
      <c r="R69" s="21" t="s">
        <v>16</v>
      </c>
      <c r="S69" s="21" t="s">
        <v>47</v>
      </c>
    </row>
    <row r="70" spans="1:19" ht="16.5">
      <c r="A70" s="19"/>
      <c r="B70" s="147" t="s">
        <v>74</v>
      </c>
      <c r="C70" s="148"/>
      <c r="D70" s="149"/>
      <c r="E70" s="2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6.5">
      <c r="A71" s="19"/>
      <c r="B71" s="150" t="s">
        <v>75</v>
      </c>
      <c r="C71" s="151"/>
      <c r="D71" s="152"/>
      <c r="E71" s="22">
        <v>234000</v>
      </c>
      <c r="F71" s="21">
        <v>12000</v>
      </c>
      <c r="G71" s="21">
        <v>12000</v>
      </c>
      <c r="H71" s="21">
        <v>27000</v>
      </c>
      <c r="I71" s="21">
        <v>9000</v>
      </c>
      <c r="J71" s="21">
        <v>21000</v>
      </c>
      <c r="K71" s="21">
        <v>20903</v>
      </c>
      <c r="L71" s="21">
        <v>18000</v>
      </c>
      <c r="M71" s="21">
        <v>26500</v>
      </c>
      <c r="N71" s="21">
        <v>18000</v>
      </c>
      <c r="O71" s="21">
        <v>18000</v>
      </c>
      <c r="P71" s="21"/>
      <c r="Q71" s="21"/>
      <c r="R71" s="21">
        <f>F71+G71+H71+I71+J71+K71+L71+M71+N71+O71+P71+Q71</f>
        <v>182403</v>
      </c>
      <c r="S71" s="21">
        <f>E71-R71</f>
        <v>51597</v>
      </c>
    </row>
    <row r="72" spans="1:19" ht="16.5">
      <c r="A72" s="19"/>
      <c r="B72" s="150" t="s">
        <v>76</v>
      </c>
      <c r="C72" s="151"/>
      <c r="D72" s="152"/>
      <c r="E72" s="22">
        <v>499200</v>
      </c>
      <c r="F72" s="21">
        <v>38400</v>
      </c>
      <c r="G72" s="21">
        <v>38400</v>
      </c>
      <c r="H72" s="21">
        <v>38400</v>
      </c>
      <c r="I72" s="21">
        <v>25600</v>
      </c>
      <c r="J72" s="21">
        <v>51200</v>
      </c>
      <c r="K72" s="21">
        <v>38400</v>
      </c>
      <c r="L72" s="21">
        <v>35200</v>
      </c>
      <c r="M72" s="21">
        <v>57600</v>
      </c>
      <c r="N72" s="21">
        <v>38400</v>
      </c>
      <c r="O72" s="21">
        <v>40000</v>
      </c>
      <c r="P72" s="21"/>
      <c r="Q72" s="21"/>
      <c r="R72" s="21">
        <f aca="true" t="shared" si="10" ref="R72:R85">F72+G72+H72+I72+J72+K72+L72+M72+N72+O72+P72+Q72</f>
        <v>401600</v>
      </c>
      <c r="S72" s="21">
        <f aca="true" t="shared" si="11" ref="S72:S86">E72-R72</f>
        <v>97600</v>
      </c>
    </row>
    <row r="73" spans="1:19" ht="16.5">
      <c r="A73" s="19"/>
      <c r="B73" s="134" t="s">
        <v>77</v>
      </c>
      <c r="C73" s="134"/>
      <c r="D73" s="134"/>
      <c r="E73" s="22">
        <v>273000</v>
      </c>
      <c r="F73" s="21">
        <v>17500</v>
      </c>
      <c r="G73" s="21">
        <v>17500</v>
      </c>
      <c r="H73" s="21">
        <v>28000</v>
      </c>
      <c r="I73" s="21">
        <v>14000</v>
      </c>
      <c r="J73" s="21">
        <v>28000</v>
      </c>
      <c r="K73" s="21">
        <v>21000</v>
      </c>
      <c r="L73" s="21">
        <v>21000</v>
      </c>
      <c r="M73" s="21">
        <v>31500</v>
      </c>
      <c r="N73" s="21">
        <v>21000</v>
      </c>
      <c r="O73" s="21">
        <v>21000</v>
      </c>
      <c r="P73" s="21"/>
      <c r="Q73" s="21"/>
      <c r="R73" s="21">
        <f t="shared" si="10"/>
        <v>220500</v>
      </c>
      <c r="S73" s="21">
        <f t="shared" si="11"/>
        <v>52500</v>
      </c>
    </row>
    <row r="74" spans="1:19" ht="16.5">
      <c r="A74" s="19"/>
      <c r="B74" s="134" t="s">
        <v>78</v>
      </c>
      <c r="C74" s="134"/>
      <c r="D74" s="134"/>
      <c r="E74" s="22">
        <v>117000</v>
      </c>
      <c r="F74" s="21">
        <v>9000</v>
      </c>
      <c r="G74" s="21">
        <v>9000</v>
      </c>
      <c r="H74" s="21">
        <v>9000</v>
      </c>
      <c r="I74" s="21">
        <v>9000</v>
      </c>
      <c r="J74" s="21">
        <v>9000</v>
      </c>
      <c r="K74" s="21">
        <v>9000</v>
      </c>
      <c r="L74" s="21">
        <v>9000</v>
      </c>
      <c r="M74" s="21">
        <v>13500</v>
      </c>
      <c r="N74" s="21">
        <v>9000</v>
      </c>
      <c r="O74" s="21">
        <v>9000</v>
      </c>
      <c r="P74" s="21"/>
      <c r="Q74" s="21"/>
      <c r="R74" s="21">
        <f t="shared" si="10"/>
        <v>94500</v>
      </c>
      <c r="S74" s="21">
        <f t="shared" si="11"/>
        <v>22500</v>
      </c>
    </row>
    <row r="75" spans="1:19" ht="16.5">
      <c r="A75" s="19"/>
      <c r="B75" s="134" t="s">
        <v>79</v>
      </c>
      <c r="C75" s="134"/>
      <c r="D75" s="134"/>
      <c r="E75" s="22">
        <v>18000</v>
      </c>
      <c r="F75" s="21">
        <v>1960</v>
      </c>
      <c r="G75" s="21">
        <v>1036</v>
      </c>
      <c r="H75" s="21"/>
      <c r="I75" s="21">
        <v>4075</v>
      </c>
      <c r="J75" s="21">
        <v>1392</v>
      </c>
      <c r="K75" s="21">
        <v>931</v>
      </c>
      <c r="L75" s="21">
        <v>874</v>
      </c>
      <c r="M75" s="21">
        <v>1286</v>
      </c>
      <c r="N75" s="21">
        <v>1377</v>
      </c>
      <c r="O75" s="21"/>
      <c r="P75" s="21"/>
      <c r="Q75" s="21"/>
      <c r="R75" s="21">
        <f t="shared" si="10"/>
        <v>12931</v>
      </c>
      <c r="S75" s="21">
        <f t="shared" si="11"/>
        <v>5069</v>
      </c>
    </row>
    <row r="76" spans="1:19" ht="16.5">
      <c r="A76" s="19"/>
      <c r="B76" s="134" t="s">
        <v>163</v>
      </c>
      <c r="C76" s="134"/>
      <c r="D76" s="134"/>
      <c r="E76" s="22">
        <v>59400</v>
      </c>
      <c r="F76" s="21">
        <v>5344</v>
      </c>
      <c r="G76" s="21">
        <v>5270</v>
      </c>
      <c r="H76" s="21">
        <v>5282</v>
      </c>
      <c r="I76" s="21">
        <v>4629</v>
      </c>
      <c r="J76" s="21">
        <v>5242</v>
      </c>
      <c r="K76" s="21">
        <v>5391</v>
      </c>
      <c r="L76" s="21">
        <v>5397</v>
      </c>
      <c r="M76" s="21">
        <v>5351</v>
      </c>
      <c r="N76" s="21">
        <v>5368</v>
      </c>
      <c r="O76" s="21">
        <v>5340</v>
      </c>
      <c r="P76" s="21"/>
      <c r="Q76" s="21"/>
      <c r="R76" s="21">
        <f t="shared" si="10"/>
        <v>52614</v>
      </c>
      <c r="S76" s="21">
        <f t="shared" si="11"/>
        <v>6786</v>
      </c>
    </row>
    <row r="77" spans="1:19" ht="16.5">
      <c r="A77" s="19"/>
      <c r="B77" s="153" t="s">
        <v>80</v>
      </c>
      <c r="C77" s="153"/>
      <c r="D77" s="153"/>
      <c r="E77" s="22"/>
      <c r="F77" s="21">
        <v>0</v>
      </c>
      <c r="G77" s="21"/>
      <c r="H77" s="21"/>
      <c r="I77" s="21"/>
      <c r="J77" s="21" t="s">
        <v>138</v>
      </c>
      <c r="K77" s="21"/>
      <c r="L77" s="21"/>
      <c r="M77" s="21"/>
      <c r="N77" s="21"/>
      <c r="O77" s="21"/>
      <c r="P77" s="21"/>
      <c r="Q77" s="21"/>
      <c r="R77" s="21"/>
      <c r="S77" s="21">
        <f t="shared" si="11"/>
        <v>0</v>
      </c>
    </row>
    <row r="78" spans="1:19" ht="16.5">
      <c r="A78" s="23"/>
      <c r="B78" s="134" t="s">
        <v>81</v>
      </c>
      <c r="C78" s="134"/>
      <c r="D78" s="134"/>
      <c r="E78" s="22">
        <v>246240</v>
      </c>
      <c r="F78" s="21"/>
      <c r="G78" s="21">
        <v>134290</v>
      </c>
      <c r="H78" s="21">
        <v>7435</v>
      </c>
      <c r="I78" s="21">
        <v>3829</v>
      </c>
      <c r="J78" s="21">
        <v>1839</v>
      </c>
      <c r="K78" s="21">
        <v>465</v>
      </c>
      <c r="L78" s="21"/>
      <c r="M78" s="21">
        <v>16900</v>
      </c>
      <c r="N78" s="21">
        <v>359</v>
      </c>
      <c r="O78" s="21">
        <v>541</v>
      </c>
      <c r="P78" s="21"/>
      <c r="Q78" s="21"/>
      <c r="R78" s="21">
        <f t="shared" si="10"/>
        <v>165658</v>
      </c>
      <c r="S78" s="21">
        <f t="shared" si="11"/>
        <v>80582</v>
      </c>
    </row>
    <row r="79" spans="1:19" ht="16.5">
      <c r="A79" s="23"/>
      <c r="B79" s="134" t="s">
        <v>82</v>
      </c>
      <c r="C79" s="134"/>
      <c r="D79" s="134"/>
      <c r="E79" s="22">
        <v>42000</v>
      </c>
      <c r="F79" s="21">
        <v>0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>
        <f t="shared" si="10"/>
        <v>0</v>
      </c>
      <c r="S79" s="21">
        <f t="shared" si="11"/>
        <v>42000</v>
      </c>
    </row>
    <row r="80" spans="1:19" ht="16.5">
      <c r="A80" s="23"/>
      <c r="B80" s="153" t="s">
        <v>83</v>
      </c>
      <c r="C80" s="153"/>
      <c r="D80" s="153"/>
      <c r="E80" s="22"/>
      <c r="F80" s="21">
        <v>0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>
        <f t="shared" si="10"/>
        <v>0</v>
      </c>
      <c r="S80" s="21">
        <f t="shared" si="11"/>
        <v>0</v>
      </c>
    </row>
    <row r="81" spans="1:19" ht="16.5">
      <c r="A81" s="23"/>
      <c r="B81" s="134" t="s">
        <v>84</v>
      </c>
      <c r="C81" s="134"/>
      <c r="D81" s="134"/>
      <c r="E81" s="22">
        <v>6000</v>
      </c>
      <c r="F81" s="21">
        <v>0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>
        <f t="shared" si="10"/>
        <v>0</v>
      </c>
      <c r="S81" s="21">
        <f t="shared" si="11"/>
        <v>6000</v>
      </c>
    </row>
    <row r="82" spans="1:19" ht="16.5">
      <c r="A82" s="23"/>
      <c r="B82" s="122" t="s">
        <v>165</v>
      </c>
      <c r="C82" s="122"/>
      <c r="D82" s="122"/>
      <c r="E82" s="22">
        <v>1900</v>
      </c>
      <c r="F82" s="21">
        <v>0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>
        <f t="shared" si="10"/>
        <v>0</v>
      </c>
      <c r="S82" s="21">
        <f t="shared" si="11"/>
        <v>1900</v>
      </c>
    </row>
    <row r="83" spans="1:19" ht="14.25">
      <c r="A83" s="24" t="s">
        <v>27</v>
      </c>
      <c r="B83" s="134" t="s">
        <v>126</v>
      </c>
      <c r="C83" s="134"/>
      <c r="D83" s="134"/>
      <c r="E83" s="22">
        <v>750000</v>
      </c>
      <c r="F83" s="21">
        <v>0</v>
      </c>
      <c r="G83" s="21"/>
      <c r="H83" s="21"/>
      <c r="I83" s="21">
        <v>25000</v>
      </c>
      <c r="J83" s="21">
        <v>183500</v>
      </c>
      <c r="K83" s="21">
        <v>526332</v>
      </c>
      <c r="L83" s="21"/>
      <c r="M83" s="21">
        <v>4755</v>
      </c>
      <c r="N83" s="21">
        <v>9050</v>
      </c>
      <c r="O83" s="21"/>
      <c r="P83" s="21"/>
      <c r="Q83" s="21"/>
      <c r="R83" s="21">
        <f t="shared" si="10"/>
        <v>748637</v>
      </c>
      <c r="S83" s="21">
        <f t="shared" si="11"/>
        <v>1363</v>
      </c>
    </row>
    <row r="84" spans="1:19" ht="14.25">
      <c r="A84" s="24" t="s">
        <v>27</v>
      </c>
      <c r="B84" s="147" t="s">
        <v>161</v>
      </c>
      <c r="C84" s="148"/>
      <c r="D84" s="149"/>
      <c r="E84" s="22">
        <v>249000</v>
      </c>
      <c r="F84" s="21">
        <v>0</v>
      </c>
      <c r="G84" s="21"/>
      <c r="H84" s="21"/>
      <c r="I84" s="21"/>
      <c r="J84" s="21"/>
      <c r="K84" s="21"/>
      <c r="L84" s="21"/>
      <c r="M84" s="21"/>
      <c r="N84" s="21"/>
      <c r="O84" s="21">
        <v>23026</v>
      </c>
      <c r="P84" s="21"/>
      <c r="Q84" s="21"/>
      <c r="R84" s="21">
        <f t="shared" si="10"/>
        <v>23026</v>
      </c>
      <c r="S84" s="21">
        <f t="shared" si="11"/>
        <v>225974</v>
      </c>
    </row>
    <row r="85" spans="1:19" ht="16.5">
      <c r="A85" s="23"/>
      <c r="B85" s="154" t="s">
        <v>160</v>
      </c>
      <c r="C85" s="154"/>
      <c r="D85" s="154"/>
      <c r="E85" s="22">
        <v>18360</v>
      </c>
      <c r="F85" s="21">
        <v>0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>
        <f t="shared" si="10"/>
        <v>0</v>
      </c>
      <c r="S85" s="21">
        <f t="shared" si="11"/>
        <v>18360</v>
      </c>
    </row>
    <row r="86" spans="1:19" ht="16.5">
      <c r="A86" s="103"/>
      <c r="B86" s="155" t="s">
        <v>73</v>
      </c>
      <c r="C86" s="155"/>
      <c r="D86" s="155"/>
      <c r="E86" s="104">
        <f>SUM(E71:E85)</f>
        <v>2514100</v>
      </c>
      <c r="F86" s="21">
        <f>SUM(F71:F85)</f>
        <v>84204</v>
      </c>
      <c r="G86" s="21">
        <f aca="true" t="shared" si="12" ref="G86:R86">SUM(G71:G85)</f>
        <v>217496</v>
      </c>
      <c r="H86" s="21">
        <f t="shared" si="12"/>
        <v>115117</v>
      </c>
      <c r="I86" s="21">
        <f t="shared" si="12"/>
        <v>95133</v>
      </c>
      <c r="J86" s="21">
        <f t="shared" si="12"/>
        <v>301173</v>
      </c>
      <c r="K86" s="21">
        <f t="shared" si="12"/>
        <v>622422</v>
      </c>
      <c r="L86" s="21">
        <f t="shared" si="12"/>
        <v>89471</v>
      </c>
      <c r="M86" s="21">
        <f t="shared" si="12"/>
        <v>157392</v>
      </c>
      <c r="N86" s="21">
        <f t="shared" si="12"/>
        <v>102554</v>
      </c>
      <c r="O86" s="21">
        <f t="shared" si="12"/>
        <v>116907</v>
      </c>
      <c r="P86" s="21">
        <f t="shared" si="12"/>
        <v>0</v>
      </c>
      <c r="Q86" s="21">
        <f t="shared" si="12"/>
        <v>0</v>
      </c>
      <c r="R86" s="21">
        <f t="shared" si="12"/>
        <v>1901869</v>
      </c>
      <c r="S86" s="21">
        <f t="shared" si="11"/>
        <v>612231</v>
      </c>
    </row>
    <row r="87" spans="1:19" ht="18">
      <c r="A87" s="25"/>
      <c r="B87" s="26"/>
      <c r="C87" s="26"/>
      <c r="D87" s="26"/>
      <c r="E87" s="27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  <c r="S87" s="29"/>
    </row>
    <row r="88" spans="1:19" ht="18">
      <c r="A88" s="25"/>
      <c r="B88" s="26"/>
      <c r="C88" s="26"/>
      <c r="D88" s="26"/>
      <c r="E88" s="27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9"/>
      <c r="S88" s="29"/>
    </row>
    <row r="89" spans="1:19" ht="18">
      <c r="A89" s="25"/>
      <c r="B89" s="26"/>
      <c r="C89" s="26"/>
      <c r="D89" s="26"/>
      <c r="E89" s="27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9"/>
      <c r="S89" s="29"/>
    </row>
    <row r="90" spans="1:19" ht="18">
      <c r="A90" s="25"/>
      <c r="B90" s="26"/>
      <c r="C90" s="26"/>
      <c r="D90" s="26"/>
      <c r="E90" s="27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9"/>
      <c r="S90" s="29"/>
    </row>
    <row r="91" spans="1:19" ht="18">
      <c r="A91" s="25"/>
      <c r="B91" s="26"/>
      <c r="C91" s="26"/>
      <c r="D91" s="26"/>
      <c r="E91" s="27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9"/>
      <c r="S91" s="29"/>
    </row>
    <row r="92" spans="1:19" ht="18">
      <c r="A92" s="25"/>
      <c r="B92" s="26"/>
      <c r="C92" s="26"/>
      <c r="D92" s="26"/>
      <c r="E92" s="2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9"/>
      <c r="S92" s="29"/>
    </row>
    <row r="93" spans="1:19" ht="18">
      <c r="A93" s="25"/>
      <c r="B93" s="26"/>
      <c r="C93" s="26"/>
      <c r="D93" s="26"/>
      <c r="E93" s="27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9"/>
      <c r="S93" s="29"/>
    </row>
    <row r="94" spans="1:19" ht="18">
      <c r="A94" s="25"/>
      <c r="B94" s="26"/>
      <c r="C94" s="26"/>
      <c r="D94" s="26"/>
      <c r="E94" s="27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  <c r="S94" s="29"/>
    </row>
    <row r="95" spans="1:19" ht="14.25">
      <c r="A95" s="130" t="s">
        <v>36</v>
      </c>
      <c r="B95" s="130" t="s">
        <v>37</v>
      </c>
      <c r="C95" s="130"/>
      <c r="D95" s="130"/>
      <c r="E95" s="131" t="s">
        <v>38</v>
      </c>
      <c r="F95" s="132" t="s">
        <v>39</v>
      </c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</row>
    <row r="96" spans="1:19" ht="14.25">
      <c r="A96" s="130"/>
      <c r="B96" s="130"/>
      <c r="C96" s="130"/>
      <c r="D96" s="130"/>
      <c r="E96" s="131"/>
      <c r="F96" s="21" t="s">
        <v>40</v>
      </c>
      <c r="G96" s="21" t="s">
        <v>41</v>
      </c>
      <c r="H96" s="21" t="s">
        <v>42</v>
      </c>
      <c r="I96" s="21" t="s">
        <v>43</v>
      </c>
      <c r="J96" s="21" t="s">
        <v>14</v>
      </c>
      <c r="K96" s="21" t="s">
        <v>44</v>
      </c>
      <c r="L96" s="21" t="s">
        <v>45</v>
      </c>
      <c r="M96" s="21" t="s">
        <v>5</v>
      </c>
      <c r="N96" s="21" t="s">
        <v>46</v>
      </c>
      <c r="O96" s="21" t="s">
        <v>7</v>
      </c>
      <c r="P96" s="21" t="s">
        <v>8</v>
      </c>
      <c r="Q96" s="21" t="s">
        <v>9</v>
      </c>
      <c r="R96" s="21" t="s">
        <v>16</v>
      </c>
      <c r="S96" s="21" t="s">
        <v>47</v>
      </c>
    </row>
    <row r="97" spans="1:19" ht="14.25">
      <c r="A97" s="30"/>
      <c r="B97" s="130" t="s">
        <v>143</v>
      </c>
      <c r="C97" s="130"/>
      <c r="D97" s="130"/>
      <c r="E97" s="20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4.25">
      <c r="A98" s="30"/>
      <c r="B98" s="134" t="s">
        <v>142</v>
      </c>
      <c r="C98" s="134"/>
      <c r="D98" s="134"/>
      <c r="E98" s="20">
        <v>360000</v>
      </c>
      <c r="F98" s="21"/>
      <c r="G98" s="21"/>
      <c r="H98" s="21">
        <v>56100</v>
      </c>
      <c r="I98" s="21"/>
      <c r="J98" s="21"/>
      <c r="K98" s="21"/>
      <c r="L98" s="21"/>
      <c r="M98" s="21">
        <v>149400</v>
      </c>
      <c r="N98" s="21"/>
      <c r="O98" s="21"/>
      <c r="P98" s="21"/>
      <c r="Q98" s="21"/>
      <c r="R98" s="21">
        <f>F98+G98+H98+I98++J98+K98+L98+M98+N98+O98+P98+Q98</f>
        <v>205500</v>
      </c>
      <c r="S98" s="21">
        <f>E98-R98</f>
        <v>154500</v>
      </c>
    </row>
    <row r="99" spans="1:19" ht="14.25">
      <c r="A99" s="30"/>
      <c r="B99" s="134" t="s">
        <v>78</v>
      </c>
      <c r="C99" s="134"/>
      <c r="D99" s="134"/>
      <c r="E99" s="20">
        <v>117000</v>
      </c>
      <c r="F99" s="21">
        <v>9000</v>
      </c>
      <c r="G99" s="21">
        <v>9000</v>
      </c>
      <c r="H99" s="21">
        <v>9000</v>
      </c>
      <c r="I99" s="21">
        <v>9000</v>
      </c>
      <c r="J99" s="21">
        <v>9000</v>
      </c>
      <c r="K99" s="21">
        <v>9000</v>
      </c>
      <c r="L99" s="21">
        <v>9000</v>
      </c>
      <c r="M99" s="21">
        <v>13500</v>
      </c>
      <c r="N99" s="21">
        <v>9000</v>
      </c>
      <c r="O99" s="21">
        <v>9000</v>
      </c>
      <c r="P99" s="21"/>
      <c r="Q99" s="21"/>
      <c r="R99" s="21">
        <f aca="true" t="shared" si="13" ref="R99:R105">F99+G99+H99+I99++J99+K99+L99+M99+N99+O99+P99+Q99</f>
        <v>94500</v>
      </c>
      <c r="S99" s="21">
        <f aca="true" t="shared" si="14" ref="S99:S106">E99-R99</f>
        <v>22500</v>
      </c>
    </row>
    <row r="100" spans="1:19" ht="14.25">
      <c r="A100" s="30"/>
      <c r="B100" s="134" t="s">
        <v>79</v>
      </c>
      <c r="C100" s="134"/>
      <c r="D100" s="134"/>
      <c r="E100" s="20">
        <v>18000</v>
      </c>
      <c r="F100" s="21">
        <v>1291</v>
      </c>
      <c r="G100" s="21"/>
      <c r="H100" s="21">
        <v>3166</v>
      </c>
      <c r="I100" s="21">
        <v>952</v>
      </c>
      <c r="J100" s="21">
        <v>1424</v>
      </c>
      <c r="K100" s="21">
        <v>1621</v>
      </c>
      <c r="L100" s="21">
        <v>1187</v>
      </c>
      <c r="M100" s="21">
        <v>1213</v>
      </c>
      <c r="N100" s="21">
        <v>1935</v>
      </c>
      <c r="O100" s="21"/>
      <c r="P100" s="21"/>
      <c r="Q100" s="21"/>
      <c r="R100" s="21">
        <f t="shared" si="13"/>
        <v>12789</v>
      </c>
      <c r="S100" s="21">
        <f t="shared" si="14"/>
        <v>5211</v>
      </c>
    </row>
    <row r="101" spans="1:19" ht="14.25">
      <c r="A101" s="30"/>
      <c r="B101" s="154" t="s">
        <v>148</v>
      </c>
      <c r="C101" s="154"/>
      <c r="D101" s="154"/>
      <c r="E101" s="20">
        <v>33000</v>
      </c>
      <c r="F101" s="21"/>
      <c r="G101" s="21"/>
      <c r="H101" s="21">
        <v>10500</v>
      </c>
      <c r="I101" s="21"/>
      <c r="J101" s="21"/>
      <c r="K101" s="21"/>
      <c r="L101" s="21"/>
      <c r="M101" s="21">
        <v>10720</v>
      </c>
      <c r="N101" s="21"/>
      <c r="O101" s="21"/>
      <c r="P101" s="21"/>
      <c r="Q101" s="21"/>
      <c r="R101" s="21">
        <f t="shared" si="13"/>
        <v>21220</v>
      </c>
      <c r="S101" s="21">
        <f t="shared" si="14"/>
        <v>11780</v>
      </c>
    </row>
    <row r="102" spans="1:19" ht="14.25">
      <c r="A102" s="30"/>
      <c r="B102" s="154" t="s">
        <v>160</v>
      </c>
      <c r="C102" s="154"/>
      <c r="D102" s="154"/>
      <c r="E102" s="20">
        <v>30600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>
        <v>30349</v>
      </c>
      <c r="P102" s="21"/>
      <c r="Q102" s="21"/>
      <c r="R102" s="21">
        <f t="shared" si="13"/>
        <v>30349</v>
      </c>
      <c r="S102" s="21">
        <f t="shared" si="14"/>
        <v>251</v>
      </c>
    </row>
    <row r="103" spans="1:19" ht="14.25">
      <c r="A103" s="30"/>
      <c r="B103" s="134" t="s">
        <v>85</v>
      </c>
      <c r="C103" s="134"/>
      <c r="D103" s="134"/>
      <c r="E103" s="20">
        <v>15000</v>
      </c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>
        <f t="shared" si="13"/>
        <v>0</v>
      </c>
      <c r="S103" s="21">
        <f t="shared" si="14"/>
        <v>15000</v>
      </c>
    </row>
    <row r="104" spans="1:19" ht="14.25">
      <c r="A104" s="30"/>
      <c r="B104" s="134" t="s">
        <v>86</v>
      </c>
      <c r="C104" s="134"/>
      <c r="D104" s="134"/>
      <c r="E104" s="20">
        <v>8000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>
        <f t="shared" si="13"/>
        <v>0</v>
      </c>
      <c r="S104" s="21">
        <f t="shared" si="14"/>
        <v>8000</v>
      </c>
    </row>
    <row r="105" spans="1:19" ht="14.25">
      <c r="A105" s="30"/>
      <c r="B105" s="134" t="s">
        <v>87</v>
      </c>
      <c r="C105" s="134"/>
      <c r="D105" s="134"/>
      <c r="E105" s="20">
        <v>30000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>
        <f t="shared" si="13"/>
        <v>0</v>
      </c>
      <c r="S105" s="21">
        <f t="shared" si="14"/>
        <v>30000</v>
      </c>
    </row>
    <row r="106" spans="1:19" ht="14.25">
      <c r="A106" s="30"/>
      <c r="B106" s="155" t="s">
        <v>73</v>
      </c>
      <c r="C106" s="155"/>
      <c r="D106" s="155"/>
      <c r="E106" s="20">
        <f aca="true" t="shared" si="15" ref="E106:R106">SUM(E98:E105)</f>
        <v>611600</v>
      </c>
      <c r="F106" s="20">
        <f t="shared" si="15"/>
        <v>10291</v>
      </c>
      <c r="G106" s="20">
        <f t="shared" si="15"/>
        <v>9000</v>
      </c>
      <c r="H106" s="20">
        <f t="shared" si="15"/>
        <v>78766</v>
      </c>
      <c r="I106" s="20">
        <f t="shared" si="15"/>
        <v>9952</v>
      </c>
      <c r="J106" s="20">
        <f t="shared" si="15"/>
        <v>10424</v>
      </c>
      <c r="K106" s="20">
        <f t="shared" si="15"/>
        <v>10621</v>
      </c>
      <c r="L106" s="20">
        <f t="shared" si="15"/>
        <v>10187</v>
      </c>
      <c r="M106" s="20">
        <f t="shared" si="15"/>
        <v>174833</v>
      </c>
      <c r="N106" s="20">
        <f t="shared" si="15"/>
        <v>10935</v>
      </c>
      <c r="O106" s="20">
        <f t="shared" si="15"/>
        <v>39349</v>
      </c>
      <c r="P106" s="20">
        <f t="shared" si="15"/>
        <v>0</v>
      </c>
      <c r="Q106" s="20">
        <f t="shared" si="15"/>
        <v>0</v>
      </c>
      <c r="R106" s="20">
        <f t="shared" si="15"/>
        <v>364358</v>
      </c>
      <c r="S106" s="21">
        <f t="shared" si="14"/>
        <v>247242</v>
      </c>
    </row>
    <row r="107" spans="1:19" ht="14.25">
      <c r="A107" s="30"/>
      <c r="B107" s="134" t="s">
        <v>88</v>
      </c>
      <c r="C107" s="134"/>
      <c r="D107" s="134"/>
      <c r="E107" s="20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4.25">
      <c r="A108" s="30"/>
      <c r="B108" s="134" t="s">
        <v>164</v>
      </c>
      <c r="C108" s="134"/>
      <c r="D108" s="134"/>
      <c r="E108" s="31">
        <v>13500</v>
      </c>
      <c r="F108" s="21"/>
      <c r="G108" s="21">
        <v>8278</v>
      </c>
      <c r="H108" s="21">
        <v>2761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>
        <f>F108+G108+H108+I108+J108+K108+L108+M108+N108+O108+P108+Q108</f>
        <v>11039</v>
      </c>
      <c r="S108" s="21">
        <f>E108-R108</f>
        <v>2461</v>
      </c>
    </row>
    <row r="109" spans="1:19" ht="14.25">
      <c r="A109" s="30"/>
      <c r="B109" s="134" t="s">
        <v>150</v>
      </c>
      <c r="C109" s="134"/>
      <c r="D109" s="134"/>
      <c r="E109" s="22">
        <v>9000</v>
      </c>
      <c r="F109" s="21"/>
      <c r="G109" s="21">
        <v>2665</v>
      </c>
      <c r="H109" s="21"/>
      <c r="I109" s="21"/>
      <c r="J109" s="21"/>
      <c r="K109" s="21"/>
      <c r="L109" s="21"/>
      <c r="M109" s="21">
        <v>6030</v>
      </c>
      <c r="N109" s="21"/>
      <c r="O109" s="21"/>
      <c r="P109" s="21"/>
      <c r="Q109" s="21"/>
      <c r="R109" s="21">
        <f aca="true" t="shared" si="16" ref="R109:R125">F109+G109+H109+I109+J109+K109+L109+M109+N109+O109+P109+Q109</f>
        <v>8695</v>
      </c>
      <c r="S109" s="21">
        <f aca="true" t="shared" si="17" ref="S109:S126">E109-R109</f>
        <v>305</v>
      </c>
    </row>
    <row r="110" spans="1:19" ht="14.25">
      <c r="A110" s="30"/>
      <c r="B110" s="134" t="s">
        <v>155</v>
      </c>
      <c r="C110" s="134"/>
      <c r="D110" s="134"/>
      <c r="E110" s="22">
        <v>5250</v>
      </c>
      <c r="F110" s="21"/>
      <c r="G110" s="21"/>
      <c r="H110" s="21"/>
      <c r="I110" s="21"/>
      <c r="J110" s="21"/>
      <c r="K110" s="21"/>
      <c r="L110" s="21"/>
      <c r="M110" s="21"/>
      <c r="N110" s="21">
        <v>5100</v>
      </c>
      <c r="O110" s="21"/>
      <c r="P110" s="21"/>
      <c r="Q110" s="21"/>
      <c r="R110" s="21">
        <f t="shared" si="16"/>
        <v>5100</v>
      </c>
      <c r="S110" s="21">
        <f t="shared" si="17"/>
        <v>150</v>
      </c>
    </row>
    <row r="111" spans="1:19" ht="14.25">
      <c r="A111" s="30"/>
      <c r="B111" s="134" t="s">
        <v>156</v>
      </c>
      <c r="C111" s="134"/>
      <c r="D111" s="134"/>
      <c r="E111" s="22">
        <v>2000</v>
      </c>
      <c r="F111" s="21"/>
      <c r="G111" s="21"/>
      <c r="H111" s="21"/>
      <c r="I111" s="21"/>
      <c r="J111" s="21"/>
      <c r="K111" s="21"/>
      <c r="L111" s="21"/>
      <c r="M111" s="21"/>
      <c r="N111" s="21">
        <v>2000</v>
      </c>
      <c r="O111" s="21"/>
      <c r="P111" s="21"/>
      <c r="Q111" s="21"/>
      <c r="R111" s="21">
        <f t="shared" si="16"/>
        <v>2000</v>
      </c>
      <c r="S111" s="21">
        <f t="shared" si="17"/>
        <v>0</v>
      </c>
    </row>
    <row r="112" spans="1:19" ht="14.25">
      <c r="A112" s="30"/>
      <c r="B112" s="147" t="s">
        <v>89</v>
      </c>
      <c r="C112" s="148"/>
      <c r="D112" s="149"/>
      <c r="E112" s="22">
        <v>8000</v>
      </c>
      <c r="F112" s="21"/>
      <c r="G112" s="21"/>
      <c r="H112" s="21"/>
      <c r="I112" s="21"/>
      <c r="J112" s="21"/>
      <c r="K112" s="21"/>
      <c r="L112" s="21">
        <v>7980</v>
      </c>
      <c r="M112" s="21"/>
      <c r="N112" s="21"/>
      <c r="O112" s="21"/>
      <c r="P112" s="21"/>
      <c r="Q112" s="21"/>
      <c r="R112" s="21">
        <f t="shared" si="16"/>
        <v>7980</v>
      </c>
      <c r="S112" s="21">
        <f t="shared" si="17"/>
        <v>20</v>
      </c>
    </row>
    <row r="113" spans="1:19" ht="14.25">
      <c r="A113" s="30"/>
      <c r="B113" s="147" t="s">
        <v>90</v>
      </c>
      <c r="C113" s="148"/>
      <c r="D113" s="149"/>
      <c r="E113" s="22">
        <v>6000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>
        <f t="shared" si="16"/>
        <v>0</v>
      </c>
      <c r="S113" s="21">
        <f t="shared" si="17"/>
        <v>6000</v>
      </c>
    </row>
    <row r="114" spans="1:19" ht="14.25">
      <c r="A114" s="30"/>
      <c r="B114" s="134" t="s">
        <v>91</v>
      </c>
      <c r="C114" s="134"/>
      <c r="D114" s="134"/>
      <c r="E114" s="22">
        <v>4000</v>
      </c>
      <c r="F114" s="21"/>
      <c r="G114" s="21"/>
      <c r="H114" s="21"/>
      <c r="I114" s="21"/>
      <c r="J114" s="21">
        <v>2534</v>
      </c>
      <c r="K114" s="21"/>
      <c r="L114" s="21"/>
      <c r="M114" s="21"/>
      <c r="N114" s="21"/>
      <c r="O114" s="21"/>
      <c r="P114" s="21"/>
      <c r="Q114" s="21"/>
      <c r="R114" s="21">
        <f t="shared" si="16"/>
        <v>2534</v>
      </c>
      <c r="S114" s="21">
        <f t="shared" si="17"/>
        <v>1466</v>
      </c>
    </row>
    <row r="115" spans="1:19" ht="14.25">
      <c r="A115" s="30"/>
      <c r="B115" s="134" t="s">
        <v>92</v>
      </c>
      <c r="C115" s="134"/>
      <c r="D115" s="134"/>
      <c r="E115" s="22">
        <v>1000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>
        <f t="shared" si="16"/>
        <v>0</v>
      </c>
      <c r="S115" s="21">
        <f t="shared" si="17"/>
        <v>1000</v>
      </c>
    </row>
    <row r="116" spans="1:19" ht="14.25">
      <c r="A116" s="30"/>
      <c r="B116" s="134" t="s">
        <v>159</v>
      </c>
      <c r="C116" s="134"/>
      <c r="D116" s="134"/>
      <c r="E116" s="22">
        <v>64800</v>
      </c>
      <c r="F116" s="21">
        <v>5390</v>
      </c>
      <c r="G116" s="21">
        <v>5400</v>
      </c>
      <c r="H116" s="21">
        <v>5400</v>
      </c>
      <c r="I116" s="21">
        <v>5390</v>
      </c>
      <c r="J116" s="21">
        <v>5376</v>
      </c>
      <c r="K116" s="21">
        <v>5394</v>
      </c>
      <c r="L116" s="21">
        <v>10755</v>
      </c>
      <c r="M116" s="21"/>
      <c r="N116" s="21">
        <v>5406</v>
      </c>
      <c r="O116" s="21">
        <v>5402</v>
      </c>
      <c r="P116" s="21"/>
      <c r="Q116" s="21"/>
      <c r="R116" s="21">
        <f t="shared" si="16"/>
        <v>53913</v>
      </c>
      <c r="S116" s="21">
        <f t="shared" si="17"/>
        <v>10887</v>
      </c>
    </row>
    <row r="117" spans="1:19" ht="14.25">
      <c r="A117" s="30"/>
      <c r="B117" s="134" t="s">
        <v>93</v>
      </c>
      <c r="C117" s="134"/>
      <c r="D117" s="134"/>
      <c r="E117" s="22">
        <v>9000</v>
      </c>
      <c r="F117" s="21"/>
      <c r="G117" s="21">
        <v>3028</v>
      </c>
      <c r="H117" s="21"/>
      <c r="I117" s="21"/>
      <c r="J117" s="21"/>
      <c r="K117" s="21"/>
      <c r="L117" s="21">
        <v>1500</v>
      </c>
      <c r="M117" s="21">
        <v>2115</v>
      </c>
      <c r="N117" s="21"/>
      <c r="O117" s="21"/>
      <c r="P117" s="21"/>
      <c r="Q117" s="21"/>
      <c r="R117" s="21">
        <f t="shared" si="16"/>
        <v>6643</v>
      </c>
      <c r="S117" s="21">
        <f t="shared" si="17"/>
        <v>2357</v>
      </c>
    </row>
    <row r="118" spans="1:19" ht="14.25">
      <c r="A118" s="30"/>
      <c r="B118" s="134" t="s">
        <v>94</v>
      </c>
      <c r="C118" s="134"/>
      <c r="D118" s="134"/>
      <c r="E118" s="22">
        <v>1000</v>
      </c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>
        <f t="shared" si="16"/>
        <v>0</v>
      </c>
      <c r="S118" s="21">
        <f t="shared" si="17"/>
        <v>1000</v>
      </c>
    </row>
    <row r="119" spans="1:19" ht="14.25">
      <c r="A119" s="24"/>
      <c r="B119" s="134" t="s">
        <v>153</v>
      </c>
      <c r="C119" s="134"/>
      <c r="D119" s="134"/>
      <c r="E119" s="22">
        <v>18000</v>
      </c>
      <c r="F119" s="21">
        <v>1358</v>
      </c>
      <c r="G119" s="21">
        <v>962</v>
      </c>
      <c r="H119" s="21">
        <v>962</v>
      </c>
      <c r="I119" s="21">
        <v>858</v>
      </c>
      <c r="J119" s="21">
        <v>1220</v>
      </c>
      <c r="K119" s="21">
        <v>962</v>
      </c>
      <c r="L119" s="21">
        <v>1134</v>
      </c>
      <c r="M119" s="21">
        <v>1220</v>
      </c>
      <c r="N119" s="21">
        <v>1444</v>
      </c>
      <c r="O119" s="21">
        <v>1651</v>
      </c>
      <c r="P119" s="21"/>
      <c r="Q119" s="21"/>
      <c r="R119" s="21">
        <f t="shared" si="16"/>
        <v>11771</v>
      </c>
      <c r="S119" s="21">
        <f t="shared" si="17"/>
        <v>6229</v>
      </c>
    </row>
    <row r="120" spans="1:19" ht="14.25">
      <c r="A120" s="24" t="s">
        <v>27</v>
      </c>
      <c r="B120" s="147" t="s">
        <v>95</v>
      </c>
      <c r="C120" s="148"/>
      <c r="D120" s="149"/>
      <c r="E120" s="22">
        <v>3600</v>
      </c>
      <c r="F120" s="21"/>
      <c r="G120" s="21"/>
      <c r="H120" s="21"/>
      <c r="I120" s="21"/>
      <c r="J120" s="21"/>
      <c r="K120" s="21">
        <v>3500</v>
      </c>
      <c r="L120" s="21"/>
      <c r="M120" s="21"/>
      <c r="N120" s="21"/>
      <c r="O120" s="21"/>
      <c r="P120" s="21"/>
      <c r="Q120" s="21"/>
      <c r="R120" s="21">
        <f t="shared" si="16"/>
        <v>3500</v>
      </c>
      <c r="S120" s="21">
        <f t="shared" si="17"/>
        <v>100</v>
      </c>
    </row>
    <row r="121" spans="1:19" ht="14.25">
      <c r="A121" s="24"/>
      <c r="B121" s="134" t="s">
        <v>96</v>
      </c>
      <c r="C121" s="134"/>
      <c r="D121" s="134"/>
      <c r="E121" s="22">
        <v>5000</v>
      </c>
      <c r="F121" s="21"/>
      <c r="G121" s="21"/>
      <c r="H121" s="21"/>
      <c r="I121" s="21"/>
      <c r="J121" s="21">
        <v>700</v>
      </c>
      <c r="K121" s="21"/>
      <c r="L121" s="21"/>
      <c r="M121" s="21"/>
      <c r="N121" s="21">
        <v>4000</v>
      </c>
      <c r="O121" s="21"/>
      <c r="P121" s="21"/>
      <c r="Q121" s="21"/>
      <c r="R121" s="21">
        <f t="shared" si="16"/>
        <v>4700</v>
      </c>
      <c r="S121" s="21">
        <f t="shared" si="17"/>
        <v>300</v>
      </c>
    </row>
    <row r="122" spans="1:19" ht="14.25">
      <c r="A122" s="24"/>
      <c r="B122" s="134" t="s">
        <v>162</v>
      </c>
      <c r="C122" s="134"/>
      <c r="D122" s="134"/>
      <c r="E122" s="22">
        <v>28800</v>
      </c>
      <c r="F122" s="21"/>
      <c r="G122" s="21">
        <v>4800</v>
      </c>
      <c r="H122" s="21">
        <v>2400</v>
      </c>
      <c r="I122" s="21">
        <v>2400</v>
      </c>
      <c r="J122" s="21">
        <v>2400</v>
      </c>
      <c r="K122" s="21">
        <v>2400</v>
      </c>
      <c r="L122" s="21">
        <v>2400</v>
      </c>
      <c r="M122" s="21"/>
      <c r="N122" s="21">
        <v>4800</v>
      </c>
      <c r="O122" s="21">
        <v>2400</v>
      </c>
      <c r="P122" s="21"/>
      <c r="Q122" s="21"/>
      <c r="R122" s="21">
        <f t="shared" si="16"/>
        <v>24000</v>
      </c>
      <c r="S122" s="21">
        <f t="shared" si="17"/>
        <v>4800</v>
      </c>
    </row>
    <row r="123" spans="1:19" ht="14.25">
      <c r="A123" s="24"/>
      <c r="B123" s="134" t="s">
        <v>97</v>
      </c>
      <c r="C123" s="134"/>
      <c r="D123" s="134"/>
      <c r="E123" s="22">
        <v>78000</v>
      </c>
      <c r="F123" s="21">
        <v>6000</v>
      </c>
      <c r="G123" s="21">
        <v>6000</v>
      </c>
      <c r="H123" s="21">
        <v>6000</v>
      </c>
      <c r="I123" s="21">
        <v>6000</v>
      </c>
      <c r="J123" s="21">
        <v>6000</v>
      </c>
      <c r="K123" s="21">
        <v>6000</v>
      </c>
      <c r="L123" s="21">
        <v>6000</v>
      </c>
      <c r="M123" s="21">
        <v>9000</v>
      </c>
      <c r="N123" s="21">
        <v>6000</v>
      </c>
      <c r="O123" s="21">
        <v>6000</v>
      </c>
      <c r="P123" s="21"/>
      <c r="Q123" s="21"/>
      <c r="R123" s="21">
        <f t="shared" si="16"/>
        <v>63000</v>
      </c>
      <c r="S123" s="21">
        <f t="shared" si="17"/>
        <v>15000</v>
      </c>
    </row>
    <row r="124" spans="1:19" ht="14.25">
      <c r="A124" s="24"/>
      <c r="B124" s="134" t="s">
        <v>98</v>
      </c>
      <c r="C124" s="134"/>
      <c r="D124" s="134"/>
      <c r="E124" s="22">
        <v>32500</v>
      </c>
      <c r="F124" s="21">
        <v>2500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>
        <f t="shared" si="16"/>
        <v>2500</v>
      </c>
      <c r="S124" s="21">
        <f t="shared" si="17"/>
        <v>30000</v>
      </c>
    </row>
    <row r="125" spans="1:19" ht="14.25">
      <c r="A125" s="24"/>
      <c r="B125" s="134" t="s">
        <v>99</v>
      </c>
      <c r="C125" s="134"/>
      <c r="D125" s="134"/>
      <c r="E125" s="22">
        <v>32500</v>
      </c>
      <c r="F125" s="21">
        <v>2500</v>
      </c>
      <c r="G125" s="21">
        <v>2500</v>
      </c>
      <c r="H125" s="21">
        <v>2500</v>
      </c>
      <c r="I125" s="21">
        <v>2500</v>
      </c>
      <c r="J125" s="21">
        <v>2500</v>
      </c>
      <c r="K125" s="21">
        <v>2500</v>
      </c>
      <c r="L125" s="21">
        <v>2500</v>
      </c>
      <c r="M125" s="21">
        <v>3750</v>
      </c>
      <c r="N125" s="21">
        <v>2500</v>
      </c>
      <c r="O125" s="21">
        <v>2500</v>
      </c>
      <c r="P125" s="21"/>
      <c r="Q125" s="21"/>
      <c r="R125" s="21">
        <f t="shared" si="16"/>
        <v>26250</v>
      </c>
      <c r="S125" s="21">
        <f t="shared" si="17"/>
        <v>6250</v>
      </c>
    </row>
    <row r="126" spans="1:19" ht="14.25">
      <c r="A126" s="24"/>
      <c r="B126" s="134" t="s">
        <v>16</v>
      </c>
      <c r="C126" s="134"/>
      <c r="D126" s="134"/>
      <c r="E126" s="22">
        <f>SUM(E108:E125)</f>
        <v>321950</v>
      </c>
      <c r="F126" s="22">
        <f>SUM(F108:F125)</f>
        <v>17748</v>
      </c>
      <c r="G126" s="22">
        <f aca="true" t="shared" si="18" ref="G126:N126">SUM(G108:G125)</f>
        <v>33633</v>
      </c>
      <c r="H126" s="22">
        <f t="shared" si="18"/>
        <v>20023</v>
      </c>
      <c r="I126" s="22">
        <f t="shared" si="18"/>
        <v>17148</v>
      </c>
      <c r="J126" s="22">
        <f t="shared" si="18"/>
        <v>20730</v>
      </c>
      <c r="K126" s="22">
        <f t="shared" si="18"/>
        <v>20756</v>
      </c>
      <c r="L126" s="22">
        <f t="shared" si="18"/>
        <v>32269</v>
      </c>
      <c r="M126" s="22">
        <f t="shared" si="18"/>
        <v>22115</v>
      </c>
      <c r="N126" s="22">
        <f t="shared" si="18"/>
        <v>31250</v>
      </c>
      <c r="O126" s="22">
        <f>SUM(O108:O125)</f>
        <v>17953</v>
      </c>
      <c r="P126" s="22">
        <f>SUM(P108:P125)</f>
        <v>0</v>
      </c>
      <c r="Q126" s="22">
        <f>SUM(Q108:Q125)</f>
        <v>0</v>
      </c>
      <c r="R126" s="22">
        <f>SUM(R108:R125)</f>
        <v>233625</v>
      </c>
      <c r="S126" s="21">
        <f t="shared" si="17"/>
        <v>88325</v>
      </c>
    </row>
    <row r="127" spans="1:19" ht="14.25">
      <c r="A127" s="32"/>
      <c r="B127" s="33"/>
      <c r="C127" s="33"/>
      <c r="D127" s="33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7"/>
    </row>
    <row r="128" spans="1:19" ht="14.25">
      <c r="A128" s="32"/>
      <c r="B128" s="33"/>
      <c r="C128" s="33"/>
      <c r="D128" s="33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7"/>
    </row>
    <row r="129" spans="1:19" ht="14.25">
      <c r="A129" s="32"/>
      <c r="B129" s="33"/>
      <c r="C129" s="33"/>
      <c r="D129" s="33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7"/>
    </row>
    <row r="130" spans="1:19" ht="14.25">
      <c r="A130" s="32"/>
      <c r="B130" s="33"/>
      <c r="C130" s="33"/>
      <c r="D130" s="33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7"/>
    </row>
    <row r="131" spans="1:19" ht="14.25">
      <c r="A131" s="32"/>
      <c r="B131" s="33"/>
      <c r="C131" s="33"/>
      <c r="D131" s="33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7"/>
      <c r="S131" s="17"/>
    </row>
    <row r="132" spans="1:19" ht="16.5">
      <c r="A132" s="146" t="s">
        <v>31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</row>
    <row r="133" spans="1:19" ht="16.5">
      <c r="A133" s="146" t="s">
        <v>33</v>
      </c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</row>
    <row r="134" spans="1:19" ht="18.75">
      <c r="A134" s="128" t="s">
        <v>34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</row>
    <row r="135" spans="1:19" ht="16.5">
      <c r="A135" s="146" t="s">
        <v>35</v>
      </c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</row>
    <row r="136" spans="1:19" ht="14.25">
      <c r="A136" s="105"/>
      <c r="B136" s="101"/>
      <c r="C136" s="101"/>
      <c r="D136" s="101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1:19" ht="14.25">
      <c r="A137" s="129" t="s">
        <v>36</v>
      </c>
      <c r="B137" s="130" t="s">
        <v>37</v>
      </c>
      <c r="C137" s="130"/>
      <c r="D137" s="130"/>
      <c r="E137" s="131" t="s">
        <v>38</v>
      </c>
      <c r="F137" s="132" t="s">
        <v>39</v>
      </c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</row>
    <row r="138" spans="1:19" ht="14.25">
      <c r="A138" s="129"/>
      <c r="B138" s="130"/>
      <c r="C138" s="130"/>
      <c r="D138" s="130"/>
      <c r="E138" s="131"/>
      <c r="F138" s="21" t="s">
        <v>40</v>
      </c>
      <c r="G138" s="21" t="s">
        <v>41</v>
      </c>
      <c r="H138" s="21" t="s">
        <v>42</v>
      </c>
      <c r="I138" s="21" t="s">
        <v>43</v>
      </c>
      <c r="J138" s="21" t="s">
        <v>14</v>
      </c>
      <c r="K138" s="21" t="s">
        <v>44</v>
      </c>
      <c r="L138" s="21" t="s">
        <v>45</v>
      </c>
      <c r="M138" s="21" t="s">
        <v>5</v>
      </c>
      <c r="N138" s="21" t="s">
        <v>46</v>
      </c>
      <c r="O138" s="21" t="s">
        <v>7</v>
      </c>
      <c r="P138" s="21" t="s">
        <v>8</v>
      </c>
      <c r="Q138" s="21" t="s">
        <v>9</v>
      </c>
      <c r="R138" s="21" t="s">
        <v>16</v>
      </c>
      <c r="S138" s="21" t="s">
        <v>47</v>
      </c>
    </row>
    <row r="139" spans="1:19" ht="14.25">
      <c r="A139" s="24" t="s">
        <v>22</v>
      </c>
      <c r="B139" s="134" t="s">
        <v>100</v>
      </c>
      <c r="C139" s="134"/>
      <c r="D139" s="134"/>
      <c r="E139" s="2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ht="14.25">
      <c r="A140" s="24"/>
      <c r="B140" s="134" t="s">
        <v>101</v>
      </c>
      <c r="C140" s="134"/>
      <c r="D140" s="134"/>
      <c r="E140" s="22">
        <v>104000</v>
      </c>
      <c r="F140" s="21">
        <v>8000</v>
      </c>
      <c r="G140" s="21"/>
      <c r="H140" s="21"/>
      <c r="I140" s="21"/>
      <c r="J140" s="21">
        <v>32000</v>
      </c>
      <c r="K140" s="21"/>
      <c r="L140" s="21"/>
      <c r="M140" s="21"/>
      <c r="N140" s="21"/>
      <c r="O140" s="21"/>
      <c r="P140" s="21"/>
      <c r="Q140" s="21"/>
      <c r="R140" s="21">
        <f>F140+G140+H140+I140+J140+K140+L140+M140+N140+O140+P140+Q140</f>
        <v>40000</v>
      </c>
      <c r="S140" s="21">
        <f>E140-R140</f>
        <v>64000</v>
      </c>
    </row>
    <row r="141" spans="1:19" ht="14.25">
      <c r="A141" s="24"/>
      <c r="B141" s="134" t="s">
        <v>102</v>
      </c>
      <c r="C141" s="134"/>
      <c r="D141" s="134"/>
      <c r="E141" s="22">
        <v>325000</v>
      </c>
      <c r="F141" s="21">
        <v>25000</v>
      </c>
      <c r="G141" s="21">
        <v>25000</v>
      </c>
      <c r="H141" s="21">
        <v>25000</v>
      </c>
      <c r="I141" s="21">
        <v>25000</v>
      </c>
      <c r="J141" s="21">
        <v>25000</v>
      </c>
      <c r="K141" s="21"/>
      <c r="L141" s="21"/>
      <c r="M141" s="21">
        <v>25000</v>
      </c>
      <c r="N141" s="21">
        <v>25000</v>
      </c>
      <c r="O141" s="21">
        <v>25000</v>
      </c>
      <c r="P141" s="21"/>
      <c r="Q141" s="21"/>
      <c r="R141" s="21">
        <f aca="true" t="shared" si="19" ref="R141:R150">F141+G141+H141+I141+J141+K141+L141+M141+N141+O141+P141+Q141</f>
        <v>200000</v>
      </c>
      <c r="S141" s="21">
        <f aca="true" t="shared" si="20" ref="S141:S151">E141-R141</f>
        <v>125000</v>
      </c>
    </row>
    <row r="142" spans="1:19" ht="14.25">
      <c r="A142" s="24"/>
      <c r="B142" s="134" t="s">
        <v>103</v>
      </c>
      <c r="C142" s="134"/>
      <c r="D142" s="134"/>
      <c r="E142" s="22">
        <v>130000</v>
      </c>
      <c r="F142" s="21">
        <v>10000</v>
      </c>
      <c r="G142" s="21">
        <v>10000</v>
      </c>
      <c r="H142" s="21">
        <v>10000</v>
      </c>
      <c r="I142" s="21">
        <v>10000</v>
      </c>
      <c r="J142" s="21">
        <v>10000</v>
      </c>
      <c r="K142" s="21">
        <v>10000</v>
      </c>
      <c r="L142" s="21"/>
      <c r="M142" s="21">
        <v>5000</v>
      </c>
      <c r="N142" s="21"/>
      <c r="O142" s="21">
        <v>40000</v>
      </c>
      <c r="P142" s="21"/>
      <c r="Q142" s="21"/>
      <c r="R142" s="21">
        <f t="shared" si="19"/>
        <v>105000</v>
      </c>
      <c r="S142" s="21">
        <f t="shared" si="20"/>
        <v>25000</v>
      </c>
    </row>
    <row r="143" spans="1:19" ht="14.25">
      <c r="A143" s="24"/>
      <c r="B143" s="134" t="s">
        <v>140</v>
      </c>
      <c r="C143" s="134"/>
      <c r="D143" s="134"/>
      <c r="E143" s="22">
        <v>18000</v>
      </c>
      <c r="F143" s="21"/>
      <c r="G143" s="21">
        <v>2884</v>
      </c>
      <c r="H143" s="21"/>
      <c r="I143" s="21"/>
      <c r="J143" s="21">
        <v>1801</v>
      </c>
      <c r="K143" s="21"/>
      <c r="L143" s="21">
        <v>2166</v>
      </c>
      <c r="M143" s="21"/>
      <c r="N143" s="21">
        <v>1925</v>
      </c>
      <c r="O143" s="21"/>
      <c r="P143" s="21"/>
      <c r="Q143" s="21"/>
      <c r="R143" s="21">
        <f t="shared" si="19"/>
        <v>8776</v>
      </c>
      <c r="S143" s="21">
        <f t="shared" si="20"/>
        <v>9224</v>
      </c>
    </row>
    <row r="144" spans="1:19" ht="14.25">
      <c r="A144" s="24"/>
      <c r="B144" s="134" t="s">
        <v>166</v>
      </c>
      <c r="C144" s="134"/>
      <c r="D144" s="134"/>
      <c r="E144" s="22">
        <v>24000</v>
      </c>
      <c r="F144" s="21">
        <v>1040</v>
      </c>
      <c r="G144" s="21">
        <v>2000</v>
      </c>
      <c r="H144" s="21">
        <v>2000</v>
      </c>
      <c r="I144" s="21">
        <v>2010</v>
      </c>
      <c r="J144" s="21">
        <v>2000</v>
      </c>
      <c r="K144" s="21">
        <v>2000</v>
      </c>
      <c r="L144" s="21">
        <v>1215</v>
      </c>
      <c r="M144" s="21"/>
      <c r="N144" s="21">
        <v>2946</v>
      </c>
      <c r="O144" s="21">
        <v>1648</v>
      </c>
      <c r="P144" s="21"/>
      <c r="Q144" s="21"/>
      <c r="R144" s="21">
        <f t="shared" si="19"/>
        <v>16859</v>
      </c>
      <c r="S144" s="21">
        <f t="shared" si="20"/>
        <v>7141</v>
      </c>
    </row>
    <row r="145" spans="1:19" ht="14.25">
      <c r="A145" s="24"/>
      <c r="B145" s="134" t="s">
        <v>104</v>
      </c>
      <c r="C145" s="134"/>
      <c r="D145" s="134"/>
      <c r="E145" s="22">
        <v>12000</v>
      </c>
      <c r="F145" s="21"/>
      <c r="G145" s="21">
        <v>3347</v>
      </c>
      <c r="H145" s="21">
        <v>1396</v>
      </c>
      <c r="I145" s="21">
        <v>980</v>
      </c>
      <c r="J145" s="21">
        <v>2123</v>
      </c>
      <c r="K145" s="21"/>
      <c r="L145" s="21">
        <v>2226</v>
      </c>
      <c r="M145" s="21"/>
      <c r="N145" s="21">
        <v>1360</v>
      </c>
      <c r="O145" s="21"/>
      <c r="P145" s="21"/>
      <c r="Q145" s="21"/>
      <c r="R145" s="21">
        <f t="shared" si="19"/>
        <v>11432</v>
      </c>
      <c r="S145" s="21">
        <f t="shared" si="20"/>
        <v>568</v>
      </c>
    </row>
    <row r="146" spans="1:19" ht="14.25">
      <c r="A146" s="24"/>
      <c r="B146" s="134" t="s">
        <v>105</v>
      </c>
      <c r="C146" s="134"/>
      <c r="D146" s="134"/>
      <c r="E146" s="22">
        <v>18000</v>
      </c>
      <c r="F146" s="21"/>
      <c r="G146" s="21">
        <v>3479</v>
      </c>
      <c r="H146" s="21">
        <v>1648</v>
      </c>
      <c r="I146" s="21">
        <v>1268</v>
      </c>
      <c r="J146" s="21">
        <v>1264</v>
      </c>
      <c r="K146" s="21">
        <v>750</v>
      </c>
      <c r="L146" s="21"/>
      <c r="M146" s="21"/>
      <c r="N146" s="21"/>
      <c r="O146" s="21"/>
      <c r="P146" s="21"/>
      <c r="Q146" s="21"/>
      <c r="R146" s="21">
        <f t="shared" si="19"/>
        <v>8409</v>
      </c>
      <c r="S146" s="21">
        <f t="shared" si="20"/>
        <v>9591</v>
      </c>
    </row>
    <row r="147" spans="1:19" ht="14.25">
      <c r="A147" s="24"/>
      <c r="B147" s="147" t="s">
        <v>106</v>
      </c>
      <c r="C147" s="148"/>
      <c r="D147" s="149"/>
      <c r="E147" s="22">
        <v>20000</v>
      </c>
      <c r="F147" s="21"/>
      <c r="G147" s="21"/>
      <c r="H147" s="21"/>
      <c r="I147" s="21"/>
      <c r="J147" s="21">
        <v>19983</v>
      </c>
      <c r="K147" s="21"/>
      <c r="L147" s="21"/>
      <c r="M147" s="21"/>
      <c r="N147" s="21"/>
      <c r="O147" s="21"/>
      <c r="P147" s="21"/>
      <c r="Q147" s="21"/>
      <c r="R147" s="21">
        <f t="shared" si="19"/>
        <v>19983</v>
      </c>
      <c r="S147" s="21">
        <f t="shared" si="20"/>
        <v>17</v>
      </c>
    </row>
    <row r="148" spans="1:19" ht="14.25">
      <c r="A148" s="34" t="s">
        <v>107</v>
      </c>
      <c r="B148" s="147" t="s">
        <v>108</v>
      </c>
      <c r="C148" s="148"/>
      <c r="D148" s="149"/>
      <c r="E148" s="22">
        <v>70000</v>
      </c>
      <c r="F148" s="21"/>
      <c r="G148" s="21">
        <v>63499</v>
      </c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>
        <f t="shared" si="19"/>
        <v>63499</v>
      </c>
      <c r="S148" s="21">
        <f t="shared" si="20"/>
        <v>6501</v>
      </c>
    </row>
    <row r="149" spans="1:19" ht="14.25">
      <c r="A149" s="34" t="s">
        <v>107</v>
      </c>
      <c r="B149" s="147" t="s">
        <v>109</v>
      </c>
      <c r="C149" s="148"/>
      <c r="D149" s="149"/>
      <c r="E149" s="22">
        <v>20000</v>
      </c>
      <c r="F149" s="21"/>
      <c r="G149" s="21">
        <v>22000</v>
      </c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>
        <f t="shared" si="19"/>
        <v>22000</v>
      </c>
      <c r="S149" s="21">
        <f t="shared" si="20"/>
        <v>-2000</v>
      </c>
    </row>
    <row r="150" spans="1:19" ht="14.25">
      <c r="A150" s="24"/>
      <c r="B150" s="134" t="s">
        <v>110</v>
      </c>
      <c r="C150" s="134"/>
      <c r="D150" s="134"/>
      <c r="E150" s="22">
        <v>12000</v>
      </c>
      <c r="F150" s="21"/>
      <c r="G150" s="21">
        <v>10000</v>
      </c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>
        <f t="shared" si="19"/>
        <v>10000</v>
      </c>
      <c r="S150" s="21">
        <f t="shared" si="20"/>
        <v>2000</v>
      </c>
    </row>
    <row r="151" spans="1:19" ht="14.25">
      <c r="A151" s="107"/>
      <c r="B151" s="155" t="s">
        <v>111</v>
      </c>
      <c r="C151" s="155"/>
      <c r="D151" s="155"/>
      <c r="E151" s="104">
        <f aca="true" t="shared" si="21" ref="E151:R151">SUM(E140:E150)</f>
        <v>753000</v>
      </c>
      <c r="F151" s="104">
        <f t="shared" si="21"/>
        <v>44040</v>
      </c>
      <c r="G151" s="104">
        <f t="shared" si="21"/>
        <v>142209</v>
      </c>
      <c r="H151" s="104">
        <f t="shared" si="21"/>
        <v>40044</v>
      </c>
      <c r="I151" s="104">
        <f t="shared" si="21"/>
        <v>39258</v>
      </c>
      <c r="J151" s="104">
        <f t="shared" si="21"/>
        <v>94171</v>
      </c>
      <c r="K151" s="104">
        <f t="shared" si="21"/>
        <v>12750</v>
      </c>
      <c r="L151" s="104">
        <f t="shared" si="21"/>
        <v>5607</v>
      </c>
      <c r="M151" s="104">
        <f t="shared" si="21"/>
        <v>30000</v>
      </c>
      <c r="N151" s="104">
        <f t="shared" si="21"/>
        <v>31231</v>
      </c>
      <c r="O151" s="104">
        <f t="shared" si="21"/>
        <v>66648</v>
      </c>
      <c r="P151" s="104">
        <f t="shared" si="21"/>
        <v>0</v>
      </c>
      <c r="Q151" s="104">
        <f t="shared" si="21"/>
        <v>0</v>
      </c>
      <c r="R151" s="104">
        <f t="shared" si="21"/>
        <v>505958</v>
      </c>
      <c r="S151" s="21">
        <f t="shared" si="20"/>
        <v>247042</v>
      </c>
    </row>
    <row r="152" spans="1:19" ht="14.25">
      <c r="A152" s="24"/>
      <c r="B152" s="134" t="s">
        <v>112</v>
      </c>
      <c r="C152" s="134"/>
      <c r="D152" s="134"/>
      <c r="E152" s="22">
        <f aca="true" t="shared" si="22" ref="E152:S152">E52+E86+E106+E126+E151</f>
        <v>5190050</v>
      </c>
      <c r="F152" s="22">
        <f t="shared" si="22"/>
        <v>196481</v>
      </c>
      <c r="G152" s="22">
        <f t="shared" si="22"/>
        <v>452970</v>
      </c>
      <c r="H152" s="22">
        <f t="shared" si="22"/>
        <v>310246</v>
      </c>
      <c r="I152" s="22">
        <f t="shared" si="22"/>
        <v>264175</v>
      </c>
      <c r="J152" s="22">
        <f t="shared" si="22"/>
        <v>509365</v>
      </c>
      <c r="K152" s="22">
        <f t="shared" si="22"/>
        <v>809966</v>
      </c>
      <c r="L152" s="22">
        <f t="shared" si="22"/>
        <v>192287</v>
      </c>
      <c r="M152" s="22">
        <f t="shared" si="22"/>
        <v>453999</v>
      </c>
      <c r="N152" s="22">
        <f t="shared" si="22"/>
        <v>241404</v>
      </c>
      <c r="O152" s="22">
        <f t="shared" si="22"/>
        <v>330801</v>
      </c>
      <c r="P152" s="22">
        <f t="shared" si="22"/>
        <v>0</v>
      </c>
      <c r="Q152" s="22">
        <f t="shared" si="22"/>
        <v>0</v>
      </c>
      <c r="R152" s="22">
        <f t="shared" si="22"/>
        <v>3761694</v>
      </c>
      <c r="S152" s="110">
        <f t="shared" si="22"/>
        <v>1428356</v>
      </c>
    </row>
    <row r="153" spans="1:19" ht="14.25">
      <c r="A153" s="32"/>
      <c r="B153" s="33"/>
      <c r="C153" s="33"/>
      <c r="D153" s="33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1:19" ht="14.25">
      <c r="A154" s="32"/>
      <c r="B154" s="33"/>
      <c r="C154" s="33"/>
      <c r="D154" s="33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1:19" ht="14.25">
      <c r="A155" s="32"/>
      <c r="B155" s="33"/>
      <c r="C155" s="33"/>
      <c r="D155" s="33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1:19" ht="14.25">
      <c r="A156" s="35"/>
      <c r="B156" s="108" t="s">
        <v>55</v>
      </c>
      <c r="C156" s="108"/>
      <c r="D156" s="108"/>
      <c r="E156" s="36"/>
      <c r="F156" s="36"/>
      <c r="G156" s="36"/>
      <c r="H156" s="36" t="s">
        <v>56</v>
      </c>
      <c r="I156" s="36"/>
      <c r="J156" s="36"/>
      <c r="K156" s="36"/>
      <c r="L156" s="36"/>
      <c r="M156" s="36"/>
      <c r="N156" s="36"/>
      <c r="O156" s="36" t="s">
        <v>57</v>
      </c>
      <c r="P156" s="36"/>
      <c r="Q156" s="36"/>
      <c r="R156" s="36"/>
      <c r="S156" s="36"/>
    </row>
    <row r="157" spans="1:19" ht="14.25">
      <c r="A157" s="35"/>
      <c r="B157" s="108" t="s">
        <v>58</v>
      </c>
      <c r="C157" s="108"/>
      <c r="D157" s="108"/>
      <c r="E157" s="36"/>
      <c r="F157" s="36"/>
      <c r="G157" s="36"/>
      <c r="H157" s="36" t="s">
        <v>145</v>
      </c>
      <c r="I157" s="36"/>
      <c r="J157" s="36"/>
      <c r="K157" s="36"/>
      <c r="L157" s="36"/>
      <c r="M157" s="36"/>
      <c r="N157" s="36"/>
      <c r="O157" s="36" t="s">
        <v>59</v>
      </c>
      <c r="P157" s="36"/>
      <c r="Q157" s="36"/>
      <c r="R157" s="36"/>
      <c r="S157" s="36"/>
    </row>
    <row r="158" spans="1:19" ht="14.25">
      <c r="A158" s="35"/>
      <c r="B158" s="108" t="s">
        <v>60</v>
      </c>
      <c r="C158" s="108"/>
      <c r="D158" s="108"/>
      <c r="E158" s="36"/>
      <c r="F158" s="36"/>
      <c r="G158" s="36"/>
      <c r="H158" s="36" t="s">
        <v>61</v>
      </c>
      <c r="I158" s="36"/>
      <c r="J158" s="36"/>
      <c r="K158" s="36"/>
      <c r="L158" s="36"/>
      <c r="M158" s="36"/>
      <c r="N158" s="36"/>
      <c r="O158" s="36" t="s">
        <v>62</v>
      </c>
      <c r="P158" s="36"/>
      <c r="Q158" s="36"/>
      <c r="R158" s="36"/>
      <c r="S158" s="36"/>
    </row>
    <row r="159" spans="1:19" ht="16.5">
      <c r="A159" s="1"/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6.5">
      <c r="A160" s="37"/>
      <c r="B160" s="8"/>
      <c r="C160" s="8"/>
      <c r="D160" s="8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6.5">
      <c r="A161" s="37"/>
      <c r="B161" s="8"/>
      <c r="C161" s="8"/>
      <c r="D161" s="8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1:19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1:19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</row>
    <row r="165" spans="1:19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</sheetData>
  <mergeCells count="120">
    <mergeCell ref="B151:D151"/>
    <mergeCell ref="B152:D152"/>
    <mergeCell ref="B147:D147"/>
    <mergeCell ref="B148:D148"/>
    <mergeCell ref="B149:D149"/>
    <mergeCell ref="B150:D150"/>
    <mergeCell ref="B143:D143"/>
    <mergeCell ref="B144:D144"/>
    <mergeCell ref="B145:D145"/>
    <mergeCell ref="B146:D146"/>
    <mergeCell ref="B139:D139"/>
    <mergeCell ref="B140:D140"/>
    <mergeCell ref="B141:D141"/>
    <mergeCell ref="B142:D142"/>
    <mergeCell ref="A133:S133"/>
    <mergeCell ref="A134:S134"/>
    <mergeCell ref="A135:S135"/>
    <mergeCell ref="A137:A138"/>
    <mergeCell ref="B137:D138"/>
    <mergeCell ref="E137:E138"/>
    <mergeCell ref="F137:S137"/>
    <mergeCell ref="B124:D124"/>
    <mergeCell ref="B125:D125"/>
    <mergeCell ref="B126:D126"/>
    <mergeCell ref="A132:S132"/>
    <mergeCell ref="B120:D120"/>
    <mergeCell ref="B121:D121"/>
    <mergeCell ref="B122:D122"/>
    <mergeCell ref="B123:D123"/>
    <mergeCell ref="B116:D116"/>
    <mergeCell ref="B117:D117"/>
    <mergeCell ref="B118:D118"/>
    <mergeCell ref="B119:D119"/>
    <mergeCell ref="B112:D112"/>
    <mergeCell ref="B113:D113"/>
    <mergeCell ref="B114:D114"/>
    <mergeCell ref="B115:D115"/>
    <mergeCell ref="B108:D108"/>
    <mergeCell ref="B109:D109"/>
    <mergeCell ref="B110:D110"/>
    <mergeCell ref="B111:D111"/>
    <mergeCell ref="B104:D104"/>
    <mergeCell ref="B105:D105"/>
    <mergeCell ref="B106:D106"/>
    <mergeCell ref="B107:D107"/>
    <mergeCell ref="B100:D100"/>
    <mergeCell ref="B101:D101"/>
    <mergeCell ref="B102:D102"/>
    <mergeCell ref="B103:D103"/>
    <mergeCell ref="F95:S95"/>
    <mergeCell ref="B97:D97"/>
    <mergeCell ref="B98:D98"/>
    <mergeCell ref="B99:D99"/>
    <mergeCell ref="B86:D86"/>
    <mergeCell ref="A95:A96"/>
    <mergeCell ref="B95:D96"/>
    <mergeCell ref="E95:E96"/>
    <mergeCell ref="B82:D82"/>
    <mergeCell ref="B83:D83"/>
    <mergeCell ref="B84:D84"/>
    <mergeCell ref="B85:D85"/>
    <mergeCell ref="B78:D78"/>
    <mergeCell ref="B79:D79"/>
    <mergeCell ref="B80:D80"/>
    <mergeCell ref="B81:D81"/>
    <mergeCell ref="B74:D74"/>
    <mergeCell ref="B75:D75"/>
    <mergeCell ref="B76:D76"/>
    <mergeCell ref="B77:D77"/>
    <mergeCell ref="B70:D70"/>
    <mergeCell ref="B71:D71"/>
    <mergeCell ref="B72:D72"/>
    <mergeCell ref="B73:D73"/>
    <mergeCell ref="A64:S64"/>
    <mergeCell ref="A65:S65"/>
    <mergeCell ref="A66:S66"/>
    <mergeCell ref="A68:A69"/>
    <mergeCell ref="B68:D69"/>
    <mergeCell ref="E68:E69"/>
    <mergeCell ref="F68:S68"/>
    <mergeCell ref="B50:D50"/>
    <mergeCell ref="B51:D51"/>
    <mergeCell ref="B52:D52"/>
    <mergeCell ref="A63:S63"/>
    <mergeCell ref="B46:D46"/>
    <mergeCell ref="B47:D47"/>
    <mergeCell ref="B48:D48"/>
    <mergeCell ref="B49:D49"/>
    <mergeCell ref="B42:D42"/>
    <mergeCell ref="B43:D43"/>
    <mergeCell ref="B44:D44"/>
    <mergeCell ref="B45:D45"/>
    <mergeCell ref="B38:D38"/>
    <mergeCell ref="B39:D39"/>
    <mergeCell ref="B40:D40"/>
    <mergeCell ref="B41:D41"/>
    <mergeCell ref="A32:S32"/>
    <mergeCell ref="A33:S33"/>
    <mergeCell ref="A34:S34"/>
    <mergeCell ref="A36:A37"/>
    <mergeCell ref="B36:D37"/>
    <mergeCell ref="E36:E37"/>
    <mergeCell ref="F36:S36"/>
    <mergeCell ref="B16:D16"/>
    <mergeCell ref="B17:D17"/>
    <mergeCell ref="B18:D18"/>
    <mergeCell ref="A31:S31"/>
    <mergeCell ref="B12:D12"/>
    <mergeCell ref="B13:D13"/>
    <mergeCell ref="B14:D14"/>
    <mergeCell ref="B15:D15"/>
    <mergeCell ref="A5:S5"/>
    <mergeCell ref="A10:A11"/>
    <mergeCell ref="B10:D11"/>
    <mergeCell ref="E10:E11"/>
    <mergeCell ref="F10:S10"/>
    <mergeCell ref="A1:S1"/>
    <mergeCell ref="A2:S2"/>
    <mergeCell ref="A3:S3"/>
    <mergeCell ref="A4:S4"/>
  </mergeCells>
  <printOptions/>
  <pageMargins left="0.25" right="0.25" top="0.75" bottom="0.5" header="0.5" footer="0.5"/>
  <pageSetup horizontalDpi="600" verticalDpi="600" orientation="landscape" r:id="rId1"/>
  <ignoredErrors>
    <ignoredError sqref="R39:R40 R41:R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538"/>
  <sheetViews>
    <sheetView workbookViewId="0" topLeftCell="A1">
      <selection activeCell="A498" sqref="A498:C498"/>
    </sheetView>
  </sheetViews>
  <sheetFormatPr defaultColWidth="9.140625" defaultRowHeight="12.75"/>
  <cols>
    <col min="1" max="1" width="2.00390625" style="0" customWidth="1"/>
    <col min="2" max="2" width="50.421875" style="0" customWidth="1"/>
    <col min="3" max="3" width="33.28125" style="0" customWidth="1"/>
  </cols>
  <sheetData>
    <row r="1" spans="1:3" ht="21.75" customHeight="1">
      <c r="A1" s="157" t="s">
        <v>0</v>
      </c>
      <c r="B1" s="157"/>
      <c r="C1" s="157"/>
    </row>
    <row r="2" spans="1:3" ht="15.75" customHeight="1">
      <c r="A2" s="158" t="s">
        <v>1</v>
      </c>
      <c r="B2" s="158"/>
      <c r="C2" s="158"/>
    </row>
    <row r="3" spans="1:3" ht="15.75" customHeight="1">
      <c r="A3" s="158" t="s">
        <v>113</v>
      </c>
      <c r="B3" s="158"/>
      <c r="C3" s="158"/>
    </row>
    <row r="4" spans="1:3" ht="15.75" customHeight="1">
      <c r="A4" s="157" t="s">
        <v>114</v>
      </c>
      <c r="B4" s="157"/>
      <c r="C4" s="157"/>
    </row>
    <row r="5" spans="1:3" ht="15.75" customHeight="1">
      <c r="A5" s="158" t="s">
        <v>115</v>
      </c>
      <c r="B5" s="158"/>
      <c r="C5" s="158"/>
    </row>
    <row r="6" spans="1:3" ht="15.75" customHeight="1">
      <c r="A6" s="40"/>
      <c r="B6" s="40"/>
      <c r="C6" s="41"/>
    </row>
    <row r="7" spans="1:3" ht="15.75" customHeight="1">
      <c r="A7" s="42"/>
      <c r="B7" s="43" t="s">
        <v>3</v>
      </c>
      <c r="C7" s="44" t="s">
        <v>116</v>
      </c>
    </row>
    <row r="8" spans="1:3" ht="15.75" customHeight="1">
      <c r="A8" s="45"/>
      <c r="B8" s="46" t="s">
        <v>18</v>
      </c>
      <c r="C8" s="47"/>
    </row>
    <row r="9" spans="1:3" ht="15.75" customHeight="1">
      <c r="A9" s="45"/>
      <c r="B9" s="46" t="s">
        <v>19</v>
      </c>
      <c r="C9" s="48"/>
    </row>
    <row r="10" spans="1:3" ht="15.75" customHeight="1">
      <c r="A10" s="45"/>
      <c r="B10" s="46" t="s">
        <v>20</v>
      </c>
      <c r="C10" s="49">
        <v>866455</v>
      </c>
    </row>
    <row r="11" spans="1:3" ht="15.75" customHeight="1">
      <c r="A11" s="45"/>
      <c r="B11" s="46"/>
      <c r="C11" s="47">
        <f>SUM(C9+C10)</f>
        <v>866455</v>
      </c>
    </row>
    <row r="12" spans="1:3" ht="15.75" customHeight="1">
      <c r="A12" s="45"/>
      <c r="B12" s="46"/>
      <c r="C12" s="47"/>
    </row>
    <row r="13" spans="1:3" ht="15.75" customHeight="1">
      <c r="A13" s="45"/>
      <c r="B13" s="46"/>
      <c r="C13" s="50"/>
    </row>
    <row r="14" spans="1:3" ht="15.75" customHeight="1">
      <c r="A14" s="45"/>
      <c r="B14" s="46"/>
      <c r="C14" s="51"/>
    </row>
    <row r="15" spans="1:3" ht="15.75" customHeight="1">
      <c r="A15" s="47"/>
      <c r="B15" s="47"/>
      <c r="C15" s="47"/>
    </row>
    <row r="16" spans="1:3" ht="15.75" customHeight="1" thickBot="1">
      <c r="A16" s="47"/>
      <c r="B16" s="39" t="s">
        <v>16</v>
      </c>
      <c r="C16" s="52">
        <f>C14+C11</f>
        <v>866455</v>
      </c>
    </row>
    <row r="17" spans="1:3" ht="15.75" customHeight="1" thickTop="1">
      <c r="A17" s="47"/>
      <c r="B17" s="47"/>
      <c r="C17" s="47"/>
    </row>
    <row r="18" spans="1:3" ht="15.75" customHeight="1">
      <c r="A18" s="53"/>
      <c r="B18" s="54" t="s">
        <v>26</v>
      </c>
      <c r="C18" s="55" t="s">
        <v>116</v>
      </c>
    </row>
    <row r="19" spans="1:3" ht="15.75" customHeight="1">
      <c r="A19" s="39"/>
      <c r="B19" s="47"/>
      <c r="C19" s="47"/>
    </row>
    <row r="20" spans="1:3" ht="15.75" customHeight="1">
      <c r="A20" s="39" t="s">
        <v>17</v>
      </c>
      <c r="B20" s="47" t="s">
        <v>117</v>
      </c>
      <c r="C20" s="47"/>
    </row>
    <row r="21" spans="1:3" ht="15.75" customHeight="1">
      <c r="A21" s="39">
        <v>1</v>
      </c>
      <c r="B21" s="47" t="s">
        <v>118</v>
      </c>
      <c r="C21" s="56">
        <v>40198</v>
      </c>
    </row>
    <row r="22" spans="1:3" ht="15.75" customHeight="1">
      <c r="A22" s="39">
        <v>2</v>
      </c>
      <c r="B22" s="47" t="s">
        <v>119</v>
      </c>
      <c r="C22" s="57">
        <v>84204</v>
      </c>
    </row>
    <row r="23" spans="1:3" ht="15.75" customHeight="1">
      <c r="A23" s="39">
        <v>3</v>
      </c>
      <c r="B23" s="47" t="s">
        <v>120</v>
      </c>
      <c r="C23" s="57">
        <v>10291</v>
      </c>
    </row>
    <row r="24" spans="1:3" ht="15.75" customHeight="1">
      <c r="A24" s="39">
        <v>4</v>
      </c>
      <c r="B24" s="47" t="s">
        <v>121</v>
      </c>
      <c r="C24" s="58">
        <v>17748</v>
      </c>
    </row>
    <row r="25" spans="1:3" ht="15.75" customHeight="1">
      <c r="A25" s="39"/>
      <c r="B25" s="47"/>
      <c r="C25" s="59">
        <f>SUM(C21:C24)</f>
        <v>152441</v>
      </c>
    </row>
    <row r="26" spans="1:3" ht="15.75" customHeight="1">
      <c r="A26" s="39"/>
      <c r="B26" s="47"/>
      <c r="C26" s="47"/>
    </row>
    <row r="27" spans="1:3" ht="15.75" customHeight="1">
      <c r="A27" s="39" t="s">
        <v>21</v>
      </c>
      <c r="B27" s="47" t="s">
        <v>29</v>
      </c>
      <c r="C27" s="47"/>
    </row>
    <row r="28" spans="1:3" ht="15.75" customHeight="1">
      <c r="A28" s="39"/>
      <c r="B28" s="59" t="s">
        <v>29</v>
      </c>
      <c r="C28" s="60">
        <v>44040</v>
      </c>
    </row>
    <row r="29" spans="1:3" ht="15.75" customHeight="1">
      <c r="A29" s="39"/>
      <c r="B29" s="47"/>
      <c r="C29" s="47"/>
    </row>
    <row r="30" spans="1:3" ht="15.75" customHeight="1">
      <c r="A30" s="39">
        <v>5</v>
      </c>
      <c r="B30" s="47" t="s">
        <v>28</v>
      </c>
      <c r="C30" s="60">
        <v>29</v>
      </c>
    </row>
    <row r="31" spans="1:3" ht="15.75" customHeight="1">
      <c r="A31" s="39"/>
      <c r="B31" s="47"/>
      <c r="C31" s="51"/>
    </row>
    <row r="32" spans="1:3" ht="15.75" customHeight="1">
      <c r="A32" s="47"/>
      <c r="B32" s="47" t="s">
        <v>30</v>
      </c>
      <c r="C32" s="47"/>
    </row>
    <row r="33" spans="1:3" ht="15.75" customHeight="1">
      <c r="A33" s="47"/>
      <c r="B33" s="46" t="s">
        <v>19</v>
      </c>
      <c r="C33" s="48">
        <v>919</v>
      </c>
    </row>
    <row r="34" spans="1:3" ht="15.75" customHeight="1">
      <c r="A34" s="47"/>
      <c r="B34" s="46" t="s">
        <v>20</v>
      </c>
      <c r="C34" s="49">
        <v>669026</v>
      </c>
    </row>
    <row r="35" spans="1:3" ht="15.75" customHeight="1">
      <c r="A35" s="47"/>
      <c r="B35" s="47"/>
      <c r="C35" s="47">
        <f>SUM(C33+C34)</f>
        <v>669945</v>
      </c>
    </row>
    <row r="36" spans="1:3" ht="15.75" customHeight="1">
      <c r="A36" s="47"/>
      <c r="B36" s="47"/>
      <c r="C36" s="47"/>
    </row>
    <row r="37" spans="1:3" ht="15.75" customHeight="1">
      <c r="A37" s="47"/>
      <c r="B37" s="47"/>
      <c r="C37" s="47"/>
    </row>
    <row r="38" spans="1:3" ht="15.75" customHeight="1" thickBot="1">
      <c r="A38" s="47"/>
      <c r="B38" s="39" t="s">
        <v>16</v>
      </c>
      <c r="C38" s="52">
        <f>C35+C30+C28+C25</f>
        <v>866455</v>
      </c>
    </row>
    <row r="39" spans="1:3" ht="15.75" customHeight="1" thickTop="1">
      <c r="A39" s="47"/>
      <c r="B39" s="47"/>
      <c r="C39" s="47"/>
    </row>
    <row r="40" spans="1:3" ht="15.75" customHeight="1">
      <c r="A40" s="47"/>
      <c r="B40" s="47"/>
      <c r="C40" s="47"/>
    </row>
    <row r="41" spans="1:3" ht="15.75" customHeight="1">
      <c r="A41" s="47"/>
      <c r="B41" s="47" t="s">
        <v>25</v>
      </c>
      <c r="C41" s="47"/>
    </row>
    <row r="42" spans="1:3" ht="15.75" customHeight="1">
      <c r="A42" s="47"/>
      <c r="B42" s="47" t="s">
        <v>60</v>
      </c>
      <c r="C42" s="47"/>
    </row>
    <row r="43" spans="1:3" ht="15.75" customHeight="1">
      <c r="A43" s="47"/>
      <c r="B43" s="47" t="s">
        <v>122</v>
      </c>
      <c r="C43" s="47"/>
    </row>
    <row r="44" spans="1:3" ht="15.75" customHeight="1">
      <c r="A44" s="47"/>
      <c r="B44" s="47"/>
      <c r="C44" s="47"/>
    </row>
    <row r="45" spans="1:3" ht="15.75" customHeight="1">
      <c r="A45" s="157" t="s">
        <v>0</v>
      </c>
      <c r="B45" s="157"/>
      <c r="C45" s="157"/>
    </row>
    <row r="46" spans="1:3" ht="15.75" customHeight="1">
      <c r="A46" s="158" t="s">
        <v>1</v>
      </c>
      <c r="B46" s="158"/>
      <c r="C46" s="158"/>
    </row>
    <row r="47" spans="1:3" ht="15.75" customHeight="1">
      <c r="A47" s="158" t="s">
        <v>113</v>
      </c>
      <c r="B47" s="158"/>
      <c r="C47" s="158"/>
    </row>
    <row r="48" spans="1:3" ht="15.75" customHeight="1">
      <c r="A48" s="158" t="s">
        <v>114</v>
      </c>
      <c r="B48" s="158"/>
      <c r="C48" s="158"/>
    </row>
    <row r="49" spans="1:3" ht="15.75" customHeight="1">
      <c r="A49" s="38"/>
      <c r="B49" s="38"/>
      <c r="C49" s="38"/>
    </row>
    <row r="50" spans="1:3" ht="15.75" customHeight="1">
      <c r="A50" s="158" t="s">
        <v>123</v>
      </c>
      <c r="B50" s="158"/>
      <c r="C50" s="158"/>
    </row>
    <row r="51" spans="1:3" ht="15.75" customHeight="1">
      <c r="A51" s="40"/>
      <c r="B51" s="40"/>
      <c r="C51" s="41"/>
    </row>
    <row r="52" spans="1:3" ht="15.75" customHeight="1">
      <c r="A52" s="42"/>
      <c r="B52" s="43" t="s">
        <v>3</v>
      </c>
      <c r="C52" s="44" t="s">
        <v>116</v>
      </c>
    </row>
    <row r="53" spans="1:3" ht="15.75" customHeight="1">
      <c r="A53" s="45"/>
      <c r="B53" s="46" t="s">
        <v>18</v>
      </c>
      <c r="C53" s="47"/>
    </row>
    <row r="54" spans="1:3" ht="15.75" customHeight="1">
      <c r="A54" s="45"/>
      <c r="B54" s="46" t="s">
        <v>19</v>
      </c>
      <c r="C54" s="48"/>
    </row>
    <row r="55" spans="1:3" ht="15.75" customHeight="1">
      <c r="A55" s="45"/>
      <c r="B55" s="46" t="s">
        <v>20</v>
      </c>
      <c r="C55" s="49">
        <v>866455</v>
      </c>
    </row>
    <row r="56" spans="1:3" ht="15.75" customHeight="1">
      <c r="A56" s="45"/>
      <c r="B56" s="46"/>
      <c r="C56" s="47">
        <f>SUM(C54+C55)</f>
        <v>866455</v>
      </c>
    </row>
    <row r="57" spans="1:3" ht="15.75" customHeight="1">
      <c r="A57" s="45"/>
      <c r="B57" s="46"/>
      <c r="C57" s="47"/>
    </row>
    <row r="58" spans="1:3" ht="15.75" customHeight="1">
      <c r="A58" s="45"/>
      <c r="B58" s="46"/>
      <c r="C58" s="50"/>
    </row>
    <row r="59" spans="1:3" ht="15.75" customHeight="1">
      <c r="A59" s="45"/>
      <c r="B59" s="46"/>
      <c r="C59" s="51"/>
    </row>
    <row r="60" spans="1:3" ht="15.75" customHeight="1">
      <c r="A60" s="47"/>
      <c r="B60" s="47"/>
      <c r="C60" s="47"/>
    </row>
    <row r="61" spans="1:3" ht="15.75" customHeight="1" thickBot="1">
      <c r="A61" s="47"/>
      <c r="B61" s="39" t="s">
        <v>16</v>
      </c>
      <c r="C61" s="52">
        <f>C59+C56</f>
        <v>866455</v>
      </c>
    </row>
    <row r="62" spans="1:3" ht="15.75" customHeight="1" thickTop="1">
      <c r="A62" s="47"/>
      <c r="B62" s="47"/>
      <c r="C62" s="47"/>
    </row>
    <row r="63" spans="1:3" ht="15.75" customHeight="1">
      <c r="A63" s="53"/>
      <c r="B63" s="54" t="s">
        <v>26</v>
      </c>
      <c r="C63" s="55" t="s">
        <v>116</v>
      </c>
    </row>
    <row r="64" spans="1:3" ht="15.75" customHeight="1">
      <c r="A64" s="39"/>
      <c r="B64" s="47"/>
      <c r="C64" s="47"/>
    </row>
    <row r="65" spans="1:3" ht="15.75" customHeight="1">
      <c r="A65" s="39" t="s">
        <v>17</v>
      </c>
      <c r="B65" s="47" t="s">
        <v>117</v>
      </c>
      <c r="C65" s="47"/>
    </row>
    <row r="66" spans="1:3" ht="15.75" customHeight="1">
      <c r="A66" s="39">
        <v>1</v>
      </c>
      <c r="B66" s="47" t="s">
        <v>118</v>
      </c>
      <c r="C66" s="56">
        <v>90830</v>
      </c>
    </row>
    <row r="67" spans="1:3" ht="15.75" customHeight="1">
      <c r="A67" s="39">
        <v>2</v>
      </c>
      <c r="B67" s="47" t="s">
        <v>119</v>
      </c>
      <c r="C67" s="57">
        <v>301700</v>
      </c>
    </row>
    <row r="68" spans="1:3" ht="15.75" customHeight="1">
      <c r="A68" s="39">
        <v>3</v>
      </c>
      <c r="B68" s="47" t="s">
        <v>120</v>
      </c>
      <c r="C68" s="57">
        <v>19291</v>
      </c>
    </row>
    <row r="69" spans="1:3" ht="15.75" customHeight="1">
      <c r="A69" s="39">
        <v>4</v>
      </c>
      <c r="B69" s="47" t="s">
        <v>121</v>
      </c>
      <c r="C69" s="58">
        <v>51381</v>
      </c>
    </row>
    <row r="70" spans="1:3" ht="15.75" customHeight="1">
      <c r="A70" s="39"/>
      <c r="B70" s="47"/>
      <c r="C70" s="59">
        <f>SUM(C66:C69)</f>
        <v>463202</v>
      </c>
    </row>
    <row r="71" spans="1:3" ht="15.75" customHeight="1">
      <c r="A71" s="39"/>
      <c r="B71" s="47"/>
      <c r="C71" s="47"/>
    </row>
    <row r="72" spans="1:3" ht="15.75" customHeight="1">
      <c r="A72" s="39" t="s">
        <v>21</v>
      </c>
      <c r="B72" s="47" t="s">
        <v>29</v>
      </c>
      <c r="C72" s="47"/>
    </row>
    <row r="73" spans="1:3" ht="15.75" customHeight="1">
      <c r="A73" s="39"/>
      <c r="B73" s="59" t="s">
        <v>29</v>
      </c>
      <c r="C73" s="60">
        <v>186249</v>
      </c>
    </row>
    <row r="74" spans="1:3" ht="15.75" customHeight="1">
      <c r="A74" s="39"/>
      <c r="B74" s="47"/>
      <c r="C74" s="47"/>
    </row>
    <row r="75" spans="1:3" ht="15.75" customHeight="1">
      <c r="A75" s="39">
        <v>5</v>
      </c>
      <c r="B75" s="47" t="s">
        <v>28</v>
      </c>
      <c r="C75" s="60">
        <v>29</v>
      </c>
    </row>
    <row r="76" spans="1:3" ht="15.75" customHeight="1">
      <c r="A76" s="39"/>
      <c r="B76" s="47"/>
      <c r="C76" s="51"/>
    </row>
    <row r="77" spans="1:3" ht="15.75" customHeight="1">
      <c r="A77" s="39"/>
      <c r="B77" s="47"/>
      <c r="C77" s="51"/>
    </row>
    <row r="78" spans="1:3" ht="15.75" customHeight="1">
      <c r="A78" s="47"/>
      <c r="B78" s="47" t="s">
        <v>30</v>
      </c>
      <c r="C78" s="47"/>
    </row>
    <row r="79" spans="1:3" ht="15.75" customHeight="1">
      <c r="A79" s="47"/>
      <c r="B79" s="46" t="s">
        <v>19</v>
      </c>
      <c r="C79" s="48">
        <v>10444</v>
      </c>
    </row>
    <row r="80" spans="1:3" ht="15.75" customHeight="1">
      <c r="A80" s="47"/>
      <c r="B80" s="46" t="s">
        <v>20</v>
      </c>
      <c r="C80" s="49">
        <v>206531</v>
      </c>
    </row>
    <row r="81" spans="1:3" ht="15.75" customHeight="1">
      <c r="A81" s="47"/>
      <c r="B81" s="47"/>
      <c r="C81" s="47">
        <f>SUM(C79+C80)</f>
        <v>216975</v>
      </c>
    </row>
    <row r="82" spans="1:3" ht="15.75" customHeight="1">
      <c r="A82" s="47"/>
      <c r="B82" s="47"/>
      <c r="C82" s="47"/>
    </row>
    <row r="83" spans="1:3" ht="15.75" customHeight="1" thickBot="1">
      <c r="A83" s="47"/>
      <c r="B83" s="39" t="s">
        <v>16</v>
      </c>
      <c r="C83" s="52">
        <f>C81+C75+C73+C70</f>
        <v>866455</v>
      </c>
    </row>
    <row r="84" spans="1:3" ht="15.75" customHeight="1" thickTop="1">
      <c r="A84" s="47"/>
      <c r="B84" s="47"/>
      <c r="C84" s="47"/>
    </row>
    <row r="85" spans="1:3" ht="15.75" customHeight="1">
      <c r="A85" s="47"/>
      <c r="B85" s="47"/>
      <c r="C85" s="47"/>
    </row>
    <row r="86" spans="1:3" ht="15.75" customHeight="1">
      <c r="A86" s="47"/>
      <c r="B86" s="47" t="s">
        <v>25</v>
      </c>
      <c r="C86" s="47"/>
    </row>
    <row r="87" spans="1:3" ht="15.75" customHeight="1">
      <c r="A87" s="47"/>
      <c r="B87" s="47" t="s">
        <v>60</v>
      </c>
      <c r="C87" s="47"/>
    </row>
    <row r="88" spans="1:3" ht="15.75" customHeight="1">
      <c r="A88" s="47"/>
      <c r="B88" s="47" t="s">
        <v>122</v>
      </c>
      <c r="C88" s="47"/>
    </row>
    <row r="89" spans="1:3" ht="15.75" customHeight="1">
      <c r="A89" s="157" t="s">
        <v>0</v>
      </c>
      <c r="B89" s="157"/>
      <c r="C89" s="157"/>
    </row>
    <row r="90" spans="1:3" ht="15.75" customHeight="1">
      <c r="A90" s="158" t="s">
        <v>1</v>
      </c>
      <c r="B90" s="158"/>
      <c r="C90" s="158"/>
    </row>
    <row r="91" spans="1:3" ht="15.75" customHeight="1">
      <c r="A91" s="158" t="s">
        <v>113</v>
      </c>
      <c r="B91" s="158"/>
      <c r="C91" s="158"/>
    </row>
    <row r="92" spans="1:3" ht="15.75" customHeight="1">
      <c r="A92" s="158" t="s">
        <v>114</v>
      </c>
      <c r="B92" s="158"/>
      <c r="C92" s="158"/>
    </row>
    <row r="93" spans="1:3" ht="15.75" customHeight="1">
      <c r="A93" s="38"/>
      <c r="B93" s="38"/>
      <c r="C93" s="38"/>
    </row>
    <row r="94" spans="1:3" ht="15.75" customHeight="1">
      <c r="A94" s="158" t="s">
        <v>124</v>
      </c>
      <c r="B94" s="158"/>
      <c r="C94" s="158"/>
    </row>
    <row r="95" spans="1:3" ht="15.75" customHeight="1">
      <c r="A95" s="40"/>
      <c r="B95" s="40"/>
      <c r="C95" s="41"/>
    </row>
    <row r="96" spans="1:3" ht="15.75" customHeight="1">
      <c r="A96" s="42"/>
      <c r="B96" s="43" t="s">
        <v>3</v>
      </c>
      <c r="C96" s="44" t="s">
        <v>116</v>
      </c>
    </row>
    <row r="97" spans="1:3" ht="15.75" customHeight="1">
      <c r="A97" s="45"/>
      <c r="B97" s="46" t="s">
        <v>18</v>
      </c>
      <c r="C97" s="47"/>
    </row>
    <row r="98" spans="1:3" ht="15.75" customHeight="1">
      <c r="A98" s="45"/>
      <c r="B98" s="46" t="s">
        <v>19</v>
      </c>
      <c r="C98" s="48"/>
    </row>
    <row r="99" spans="1:3" ht="15.75" customHeight="1">
      <c r="A99" s="45"/>
      <c r="B99" s="46" t="s">
        <v>20</v>
      </c>
      <c r="C99" s="49">
        <v>866455</v>
      </c>
    </row>
    <row r="100" spans="1:3" ht="15.75" customHeight="1">
      <c r="A100" s="45"/>
      <c r="B100" s="46"/>
      <c r="C100" s="47">
        <f>SUM(C98+C99)</f>
        <v>866455</v>
      </c>
    </row>
    <row r="101" spans="1:3" ht="15.75" customHeight="1">
      <c r="A101" s="45"/>
      <c r="B101" s="46"/>
      <c r="C101" s="47"/>
    </row>
    <row r="102" spans="1:3" ht="15.75" customHeight="1">
      <c r="A102" s="45"/>
      <c r="B102" s="46" t="s">
        <v>125</v>
      </c>
      <c r="C102" s="62">
        <v>2245180</v>
      </c>
    </row>
    <row r="103" spans="1:3" ht="16.5">
      <c r="A103" s="45"/>
      <c r="B103" s="46"/>
      <c r="C103" s="51"/>
    </row>
    <row r="104" spans="1:3" ht="15">
      <c r="A104" s="47"/>
      <c r="B104" s="47"/>
      <c r="C104" s="47"/>
    </row>
    <row r="105" spans="1:3" ht="17.25" thickBot="1">
      <c r="A105" s="47"/>
      <c r="B105" s="39" t="s">
        <v>16</v>
      </c>
      <c r="C105" s="52">
        <f>C102+C100</f>
        <v>3111635</v>
      </c>
    </row>
    <row r="106" spans="1:3" ht="15.75" thickTop="1">
      <c r="A106" s="47"/>
      <c r="B106" s="47"/>
      <c r="C106" s="47"/>
    </row>
    <row r="107" spans="1:3" ht="15">
      <c r="A107" s="53"/>
      <c r="B107" s="54" t="s">
        <v>26</v>
      </c>
      <c r="C107" s="55" t="s">
        <v>116</v>
      </c>
    </row>
    <row r="108" spans="1:3" ht="15">
      <c r="A108" s="39"/>
      <c r="B108" s="47"/>
      <c r="C108" s="47"/>
    </row>
    <row r="109" spans="1:3" ht="15">
      <c r="A109" s="39" t="s">
        <v>17</v>
      </c>
      <c r="B109" s="47" t="s">
        <v>117</v>
      </c>
      <c r="C109" s="47"/>
    </row>
    <row r="110" spans="1:3" ht="15">
      <c r="A110" s="39">
        <v>1</v>
      </c>
      <c r="B110" s="47" t="s">
        <v>118</v>
      </c>
      <c r="C110" s="56">
        <v>147126</v>
      </c>
    </row>
    <row r="111" spans="1:3" ht="15">
      <c r="A111" s="39">
        <v>2</v>
      </c>
      <c r="B111" s="47" t="s">
        <v>119</v>
      </c>
      <c r="C111" s="57">
        <v>416817</v>
      </c>
    </row>
    <row r="112" spans="1:3" ht="15">
      <c r="A112" s="39">
        <v>3</v>
      </c>
      <c r="B112" s="47" t="s">
        <v>120</v>
      </c>
      <c r="C112" s="57">
        <v>98057</v>
      </c>
    </row>
    <row r="113" spans="1:3" ht="15">
      <c r="A113" s="39">
        <v>4</v>
      </c>
      <c r="B113" s="47" t="s">
        <v>121</v>
      </c>
      <c r="C113" s="58">
        <v>71404</v>
      </c>
    </row>
    <row r="114" spans="1:3" ht="15">
      <c r="A114" s="39"/>
      <c r="B114" s="47"/>
      <c r="C114" s="59">
        <f>SUM(C110:C113)</f>
        <v>733404</v>
      </c>
    </row>
    <row r="115" spans="1:3" ht="15">
      <c r="A115" s="39"/>
      <c r="B115" s="47"/>
      <c r="C115" s="47"/>
    </row>
    <row r="116" spans="1:3" ht="15">
      <c r="A116" s="39" t="s">
        <v>21</v>
      </c>
      <c r="B116" s="47" t="s">
        <v>29</v>
      </c>
      <c r="C116" s="47"/>
    </row>
    <row r="117" spans="1:3" ht="15">
      <c r="A117" s="39"/>
      <c r="B117" s="59" t="s">
        <v>29</v>
      </c>
      <c r="C117" s="60">
        <v>226293</v>
      </c>
    </row>
    <row r="118" spans="1:3" ht="15">
      <c r="A118" s="39"/>
      <c r="B118" s="47"/>
      <c r="C118" s="47"/>
    </row>
    <row r="119" spans="1:3" ht="15">
      <c r="A119" s="39">
        <v>5</v>
      </c>
      <c r="B119" s="47" t="s">
        <v>28</v>
      </c>
      <c r="C119" s="60">
        <v>3913</v>
      </c>
    </row>
    <row r="120" spans="1:3" ht="15">
      <c r="A120" s="39"/>
      <c r="B120" s="47"/>
      <c r="C120" s="51"/>
    </row>
    <row r="121" spans="1:3" ht="15">
      <c r="A121" s="39"/>
      <c r="B121" s="47"/>
      <c r="C121" s="51"/>
    </row>
    <row r="122" spans="1:3" ht="15">
      <c r="A122" s="47"/>
      <c r="B122" s="47" t="s">
        <v>30</v>
      </c>
      <c r="C122" s="47"/>
    </row>
    <row r="123" spans="1:3" ht="16.5">
      <c r="A123" s="47"/>
      <c r="B123" s="46" t="s">
        <v>19</v>
      </c>
      <c r="C123" s="48">
        <v>482</v>
      </c>
    </row>
    <row r="124" spans="1:3" ht="16.5">
      <c r="A124" s="47"/>
      <c r="B124" s="46" t="s">
        <v>20</v>
      </c>
      <c r="C124" s="49">
        <v>2147543</v>
      </c>
    </row>
    <row r="125" spans="1:3" ht="15">
      <c r="A125" s="47"/>
      <c r="B125" s="47"/>
      <c r="C125" s="47">
        <f>SUM(C123+C124)</f>
        <v>2148025</v>
      </c>
    </row>
    <row r="126" spans="1:3" ht="15">
      <c r="A126" s="47"/>
      <c r="B126" s="47"/>
      <c r="C126" s="47"/>
    </row>
    <row r="127" spans="1:3" ht="17.25" thickBot="1">
      <c r="A127" s="47"/>
      <c r="B127" s="39" t="s">
        <v>16</v>
      </c>
      <c r="C127" s="52">
        <f>C125+C119+C117+C114</f>
        <v>3111635</v>
      </c>
    </row>
    <row r="128" spans="1:3" ht="15.75" thickTop="1">
      <c r="A128" s="47"/>
      <c r="B128" s="47"/>
      <c r="C128" s="47"/>
    </row>
    <row r="129" spans="1:3" ht="15">
      <c r="A129" s="47"/>
      <c r="B129" s="47"/>
      <c r="C129" s="47"/>
    </row>
    <row r="130" spans="1:3" ht="15">
      <c r="A130" s="47"/>
      <c r="B130" s="47" t="s">
        <v>25</v>
      </c>
      <c r="C130" s="47"/>
    </row>
    <row r="131" spans="1:3" ht="15">
      <c r="A131" s="47"/>
      <c r="B131" s="47" t="s">
        <v>60</v>
      </c>
      <c r="C131" s="47"/>
    </row>
    <row r="132" spans="1:3" ht="15">
      <c r="A132" s="47"/>
      <c r="B132" s="47" t="s">
        <v>122</v>
      </c>
      <c r="C132" s="47"/>
    </row>
    <row r="134" spans="1:3" ht="19.5">
      <c r="A134" s="157" t="s">
        <v>0</v>
      </c>
      <c r="B134" s="157"/>
      <c r="C134" s="157"/>
    </row>
    <row r="135" spans="1:3" ht="15">
      <c r="A135" s="158" t="s">
        <v>1</v>
      </c>
      <c r="B135" s="158"/>
      <c r="C135" s="158"/>
    </row>
    <row r="136" spans="1:3" ht="15">
      <c r="A136" s="158" t="s">
        <v>113</v>
      </c>
      <c r="B136" s="158"/>
      <c r="C136" s="158"/>
    </row>
    <row r="137" spans="1:3" ht="15">
      <c r="A137" s="158" t="s">
        <v>114</v>
      </c>
      <c r="B137" s="158"/>
      <c r="C137" s="158"/>
    </row>
    <row r="138" spans="1:3" ht="19.5">
      <c r="A138" s="38"/>
      <c r="B138" s="38"/>
      <c r="C138" s="38"/>
    </row>
    <row r="139" spans="1:3" ht="15">
      <c r="A139" s="158" t="s">
        <v>127</v>
      </c>
      <c r="B139" s="158"/>
      <c r="C139" s="158"/>
    </row>
    <row r="140" spans="1:3" ht="16.5">
      <c r="A140" s="40"/>
      <c r="B140" s="40"/>
      <c r="C140" s="41"/>
    </row>
    <row r="141" spans="1:3" ht="16.5">
      <c r="A141" s="42"/>
      <c r="B141" s="43" t="s">
        <v>3</v>
      </c>
      <c r="C141" s="44" t="s">
        <v>116</v>
      </c>
    </row>
    <row r="142" spans="1:3" ht="16.5">
      <c r="A142" s="45"/>
      <c r="B142" s="46" t="s">
        <v>18</v>
      </c>
      <c r="C142" s="47"/>
    </row>
    <row r="143" spans="1:3" ht="16.5">
      <c r="A143" s="45"/>
      <c r="B143" s="46" t="s">
        <v>19</v>
      </c>
      <c r="C143" s="48"/>
    </row>
    <row r="144" spans="1:3" ht="16.5">
      <c r="A144" s="45"/>
      <c r="B144" s="46" t="s">
        <v>20</v>
      </c>
      <c r="C144" s="49">
        <v>866455</v>
      </c>
    </row>
    <row r="145" spans="1:3" ht="16.5">
      <c r="A145" s="45"/>
      <c r="B145" s="46"/>
      <c r="C145" s="47">
        <f>SUM(C143+C144)</f>
        <v>866455</v>
      </c>
    </row>
    <row r="146" spans="1:3" ht="16.5">
      <c r="A146" s="45"/>
      <c r="B146" s="46"/>
      <c r="C146" s="47"/>
    </row>
    <row r="147" spans="1:3" ht="16.5">
      <c r="A147" s="45"/>
      <c r="B147" s="46" t="s">
        <v>125</v>
      </c>
      <c r="C147" s="62">
        <v>2245180</v>
      </c>
    </row>
    <row r="148" spans="1:3" ht="16.5">
      <c r="A148" s="45"/>
      <c r="B148" s="46"/>
      <c r="C148" s="51"/>
    </row>
    <row r="149" spans="1:3" ht="15">
      <c r="A149" s="47"/>
      <c r="B149" s="47"/>
      <c r="C149" s="47"/>
    </row>
    <row r="150" spans="1:3" ht="17.25" thickBot="1">
      <c r="A150" s="47"/>
      <c r="B150" s="39" t="s">
        <v>16</v>
      </c>
      <c r="C150" s="52">
        <f>C147+C145</f>
        <v>3111635</v>
      </c>
    </row>
    <row r="151" spans="1:3" ht="15.75" thickTop="1">
      <c r="A151" s="47"/>
      <c r="B151" s="47"/>
      <c r="C151" s="47"/>
    </row>
    <row r="152" spans="1:3" ht="15">
      <c r="A152" s="53"/>
      <c r="B152" s="54" t="s">
        <v>26</v>
      </c>
      <c r="C152" s="55" t="s">
        <v>116</v>
      </c>
    </row>
    <row r="153" spans="1:3" ht="15">
      <c r="A153" s="39"/>
      <c r="B153" s="47"/>
      <c r="C153" s="47"/>
    </row>
    <row r="154" spans="1:3" ht="15">
      <c r="A154" s="39" t="s">
        <v>17</v>
      </c>
      <c r="B154" s="47" t="s">
        <v>117</v>
      </c>
      <c r="C154" s="47"/>
    </row>
    <row r="155" spans="1:3" ht="15">
      <c r="A155" s="39">
        <v>1</v>
      </c>
      <c r="B155" s="47" t="s">
        <v>118</v>
      </c>
      <c r="C155" s="56">
        <v>249810</v>
      </c>
    </row>
    <row r="156" spans="1:3" ht="15">
      <c r="A156" s="39">
        <v>2</v>
      </c>
      <c r="B156" s="47" t="s">
        <v>119</v>
      </c>
      <c r="C156" s="57">
        <v>511950</v>
      </c>
    </row>
    <row r="157" spans="1:3" ht="15">
      <c r="A157" s="39">
        <v>3</v>
      </c>
      <c r="B157" s="47" t="s">
        <v>120</v>
      </c>
      <c r="C157" s="57">
        <v>108009</v>
      </c>
    </row>
    <row r="158" spans="1:3" ht="15">
      <c r="A158" s="39">
        <v>4</v>
      </c>
      <c r="B158" s="47" t="s">
        <v>121</v>
      </c>
      <c r="C158" s="58">
        <v>88552</v>
      </c>
    </row>
    <row r="159" spans="1:3" ht="15">
      <c r="A159" s="39"/>
      <c r="B159" s="47"/>
      <c r="C159" s="59">
        <f>SUM(C155:C158)</f>
        <v>958321</v>
      </c>
    </row>
    <row r="160" spans="1:3" ht="15">
      <c r="A160" s="39"/>
      <c r="B160" s="47"/>
      <c r="C160" s="47"/>
    </row>
    <row r="161" spans="1:3" ht="15">
      <c r="A161" s="39" t="s">
        <v>21</v>
      </c>
      <c r="B161" s="47" t="s">
        <v>29</v>
      </c>
      <c r="C161" s="47"/>
    </row>
    <row r="162" spans="1:3" ht="15">
      <c r="A162" s="39"/>
      <c r="B162" s="59" t="s">
        <v>29</v>
      </c>
      <c r="C162" s="60">
        <v>265551</v>
      </c>
    </row>
    <row r="163" spans="1:3" ht="15">
      <c r="A163" s="39"/>
      <c r="B163" s="47"/>
      <c r="C163" s="47"/>
    </row>
    <row r="164" spans="1:3" ht="15">
      <c r="A164" s="39">
        <v>5</v>
      </c>
      <c r="B164" s="47" t="s">
        <v>28</v>
      </c>
      <c r="C164" s="60">
        <v>3942</v>
      </c>
    </row>
    <row r="165" spans="1:3" ht="15">
      <c r="A165" s="39"/>
      <c r="B165" s="47"/>
      <c r="C165" s="51"/>
    </row>
    <row r="166" spans="1:3" ht="15">
      <c r="A166" s="39"/>
      <c r="B166" s="47"/>
      <c r="C166" s="51"/>
    </row>
    <row r="167" spans="1:3" ht="15">
      <c r="A167" s="47"/>
      <c r="B167" s="47" t="s">
        <v>30</v>
      </c>
      <c r="C167" s="47"/>
    </row>
    <row r="168" spans="1:3" ht="16.5">
      <c r="A168" s="47"/>
      <c r="B168" s="46" t="s">
        <v>19</v>
      </c>
      <c r="C168" s="48">
        <v>6899</v>
      </c>
    </row>
    <row r="169" spans="1:3" ht="16.5">
      <c r="A169" s="47"/>
      <c r="B169" s="46" t="s">
        <v>20</v>
      </c>
      <c r="C169" s="49">
        <v>1876922</v>
      </c>
    </row>
    <row r="170" spans="1:3" ht="15">
      <c r="A170" s="47"/>
      <c r="B170" s="47"/>
      <c r="C170" s="47">
        <f>SUM(C168+C169)</f>
        <v>1883821</v>
      </c>
    </row>
    <row r="171" spans="1:3" ht="15">
      <c r="A171" s="47"/>
      <c r="B171" s="47"/>
      <c r="C171" s="47"/>
    </row>
    <row r="172" spans="1:3" ht="17.25" thickBot="1">
      <c r="A172" s="47"/>
      <c r="B172" s="39" t="s">
        <v>16</v>
      </c>
      <c r="C172" s="52">
        <f>C170+C164+C162+C159</f>
        <v>3111635</v>
      </c>
    </row>
    <row r="173" spans="1:3" ht="15.75" thickTop="1">
      <c r="A173" s="47"/>
      <c r="B173" s="47"/>
      <c r="C173" s="47"/>
    </row>
    <row r="174" spans="1:3" ht="15">
      <c r="A174" s="47"/>
      <c r="B174" s="47"/>
      <c r="C174" s="47"/>
    </row>
    <row r="175" spans="1:3" ht="15">
      <c r="A175" s="47"/>
      <c r="B175" s="47" t="s">
        <v>25</v>
      </c>
      <c r="C175" s="47"/>
    </row>
    <row r="176" spans="1:3" ht="15">
      <c r="A176" s="47"/>
      <c r="B176" s="47" t="s">
        <v>60</v>
      </c>
      <c r="C176" s="47"/>
    </row>
    <row r="177" spans="1:3" ht="15">
      <c r="A177" s="47"/>
      <c r="B177" s="47" t="s">
        <v>122</v>
      </c>
      <c r="C177" s="47"/>
    </row>
    <row r="180" spans="1:3" ht="19.5">
      <c r="A180" s="160" t="s">
        <v>0</v>
      </c>
      <c r="B180" s="160"/>
      <c r="C180" s="160"/>
    </row>
    <row r="181" spans="1:3" ht="15">
      <c r="A181" s="158" t="s">
        <v>1</v>
      </c>
      <c r="B181" s="158"/>
      <c r="C181" s="158"/>
    </row>
    <row r="182" spans="1:3" ht="15">
      <c r="A182" s="158" t="s">
        <v>113</v>
      </c>
      <c r="B182" s="158"/>
      <c r="C182" s="158"/>
    </row>
    <row r="183" spans="1:3" ht="15">
      <c r="A183" s="158" t="s">
        <v>114</v>
      </c>
      <c r="B183" s="158"/>
      <c r="C183" s="158"/>
    </row>
    <row r="184" spans="1:3" ht="16.5">
      <c r="A184" s="159" t="s">
        <v>129</v>
      </c>
      <c r="B184" s="159"/>
      <c r="C184" s="159"/>
    </row>
    <row r="185" spans="1:3" ht="16.5">
      <c r="A185" s="40"/>
      <c r="B185" s="40"/>
      <c r="C185" s="41"/>
    </row>
    <row r="186" spans="1:3" ht="16.5">
      <c r="A186" s="42"/>
      <c r="B186" s="43" t="s">
        <v>3</v>
      </c>
      <c r="C186" s="44" t="s">
        <v>116</v>
      </c>
    </row>
    <row r="187" spans="1:3" ht="16.5">
      <c r="A187" s="45"/>
      <c r="B187" s="46" t="s">
        <v>18</v>
      </c>
      <c r="C187" s="47"/>
    </row>
    <row r="188" spans="1:3" ht="16.5">
      <c r="A188" s="45"/>
      <c r="B188" s="46" t="s">
        <v>19</v>
      </c>
      <c r="C188" s="48">
        <v>8766</v>
      </c>
    </row>
    <row r="189" spans="1:3" ht="16.5">
      <c r="A189" s="45"/>
      <c r="B189" s="46" t="s">
        <v>20</v>
      </c>
      <c r="C189" s="49">
        <v>289449</v>
      </c>
    </row>
    <row r="190" spans="1:3" ht="16.5">
      <c r="A190" s="45"/>
      <c r="B190" s="46"/>
      <c r="C190" s="47">
        <f>SUM(C188+C189)</f>
        <v>298215</v>
      </c>
    </row>
    <row r="191" spans="1:3" ht="16.5">
      <c r="A191" s="45"/>
      <c r="B191" s="46"/>
      <c r="C191" s="47"/>
    </row>
    <row r="192" spans="1:3" ht="16.5">
      <c r="A192" s="45"/>
      <c r="B192" s="46" t="s">
        <v>128</v>
      </c>
      <c r="C192" s="47">
        <v>27945</v>
      </c>
    </row>
    <row r="193" spans="1:3" ht="16.5">
      <c r="A193" s="45"/>
      <c r="B193" s="46"/>
      <c r="C193" s="47"/>
    </row>
    <row r="194" spans="1:3" ht="16.5">
      <c r="A194" s="45"/>
      <c r="B194" s="46" t="s">
        <v>125</v>
      </c>
      <c r="C194" s="62">
        <v>784044</v>
      </c>
    </row>
    <row r="195" spans="1:3" ht="16.5">
      <c r="A195" s="45"/>
      <c r="B195" s="46"/>
      <c r="C195" s="51"/>
    </row>
    <row r="196" spans="1:3" ht="17.25" thickBot="1">
      <c r="A196" s="47"/>
      <c r="B196" s="39" t="s">
        <v>16</v>
      </c>
      <c r="C196" s="52">
        <f>C194+C192+C190</f>
        <v>1110204</v>
      </c>
    </row>
    <row r="197" spans="1:3" ht="15.75" thickTop="1">
      <c r="A197" s="47"/>
      <c r="B197" s="47"/>
      <c r="C197" s="47"/>
    </row>
    <row r="198" spans="1:3" ht="15">
      <c r="A198" s="53"/>
      <c r="B198" s="54" t="s">
        <v>26</v>
      </c>
      <c r="C198" s="55" t="s">
        <v>116</v>
      </c>
    </row>
    <row r="199" spans="1:3" ht="15">
      <c r="A199" s="39"/>
      <c r="B199" s="47"/>
      <c r="C199" s="47"/>
    </row>
    <row r="200" spans="1:3" ht="15">
      <c r="A200" s="39" t="s">
        <v>17</v>
      </c>
      <c r="B200" s="47" t="s">
        <v>117</v>
      </c>
      <c r="C200" s="47"/>
    </row>
    <row r="201" spans="1:3" ht="15">
      <c r="A201" s="39">
        <v>1</v>
      </c>
      <c r="B201" s="47" t="s">
        <v>118</v>
      </c>
      <c r="C201" s="56">
        <v>26761</v>
      </c>
    </row>
    <row r="202" spans="1:3" ht="15">
      <c r="A202" s="39">
        <v>2</v>
      </c>
      <c r="B202" s="47" t="s">
        <v>119</v>
      </c>
      <c r="C202" s="57">
        <v>77787</v>
      </c>
    </row>
    <row r="203" spans="1:3" ht="15">
      <c r="A203" s="39">
        <v>3</v>
      </c>
      <c r="B203" s="47" t="s">
        <v>120</v>
      </c>
      <c r="C203" s="57">
        <v>89844</v>
      </c>
    </row>
    <row r="204" spans="1:3" ht="15">
      <c r="A204" s="39">
        <v>4</v>
      </c>
      <c r="B204" s="47" t="s">
        <v>121</v>
      </c>
      <c r="C204" s="58">
        <v>11906</v>
      </c>
    </row>
    <row r="205" spans="1:3" ht="15">
      <c r="A205" s="39"/>
      <c r="B205" s="47"/>
      <c r="C205" s="59">
        <f>SUM(C201:C204)</f>
        <v>206298</v>
      </c>
    </row>
    <row r="206" spans="1:3" ht="15">
      <c r="A206" s="39"/>
      <c r="B206" s="47"/>
      <c r="C206" s="47"/>
    </row>
    <row r="207" spans="1:3" ht="15">
      <c r="A207" s="39" t="s">
        <v>21</v>
      </c>
      <c r="B207" s="47" t="s">
        <v>29</v>
      </c>
      <c r="C207" s="47"/>
    </row>
    <row r="208" spans="1:3" ht="15">
      <c r="A208" s="39"/>
      <c r="B208" s="59" t="s">
        <v>29</v>
      </c>
      <c r="C208" s="60">
        <v>31955</v>
      </c>
    </row>
    <row r="209" spans="1:3" ht="15">
      <c r="A209" s="39"/>
      <c r="B209" s="47"/>
      <c r="C209" s="47"/>
    </row>
    <row r="210" spans="1:3" ht="15">
      <c r="A210" s="39">
        <v>5</v>
      </c>
      <c r="B210" s="47" t="s">
        <v>28</v>
      </c>
      <c r="C210" s="60">
        <v>5496</v>
      </c>
    </row>
    <row r="211" spans="1:3" ht="15">
      <c r="A211" s="39"/>
      <c r="B211" s="47"/>
      <c r="C211" s="51"/>
    </row>
    <row r="212" spans="1:3" ht="15">
      <c r="A212" s="47"/>
      <c r="B212" s="47" t="s">
        <v>30</v>
      </c>
      <c r="C212" s="47"/>
    </row>
    <row r="213" spans="1:3" ht="16.5">
      <c r="A213" s="47"/>
      <c r="B213" s="46" t="s">
        <v>19</v>
      </c>
      <c r="C213" s="48"/>
    </row>
    <row r="214" spans="1:3" ht="16.5">
      <c r="A214" s="47"/>
      <c r="B214" s="46" t="s">
        <v>20</v>
      </c>
      <c r="C214" s="49">
        <v>866455</v>
      </c>
    </row>
    <row r="215" spans="1:3" ht="15">
      <c r="A215" s="47"/>
      <c r="B215" s="47"/>
      <c r="C215" s="47">
        <f>SUM(C213+C214)</f>
        <v>866455</v>
      </c>
    </row>
    <row r="216" spans="1:3" ht="15">
      <c r="A216" s="47"/>
      <c r="B216" s="47"/>
      <c r="C216" s="47"/>
    </row>
    <row r="217" spans="1:3" ht="17.25" thickBot="1">
      <c r="A217" s="47"/>
      <c r="B217" s="39" t="s">
        <v>16</v>
      </c>
      <c r="C217" s="52">
        <f>C215+C210+C208+C205</f>
        <v>1110204</v>
      </c>
    </row>
    <row r="218" spans="1:3" ht="15.75" thickTop="1">
      <c r="A218" s="47"/>
      <c r="B218" s="47"/>
      <c r="C218" s="47"/>
    </row>
    <row r="219" spans="1:3" ht="15">
      <c r="A219" s="47"/>
      <c r="B219" s="47"/>
      <c r="C219" s="47"/>
    </row>
    <row r="220" spans="1:3" ht="15">
      <c r="A220" s="47"/>
      <c r="B220" s="47" t="s">
        <v>25</v>
      </c>
      <c r="C220" s="47"/>
    </row>
    <row r="221" spans="1:3" ht="15">
      <c r="A221" s="47"/>
      <c r="B221" s="47" t="s">
        <v>60</v>
      </c>
      <c r="C221" s="47"/>
    </row>
    <row r="222" spans="1:3" ht="15">
      <c r="A222" s="47"/>
      <c r="B222" s="47" t="s">
        <v>122</v>
      </c>
      <c r="C222" s="47"/>
    </row>
    <row r="224" spans="1:3" ht="19.5">
      <c r="A224" s="157" t="s">
        <v>0</v>
      </c>
      <c r="B224" s="157"/>
      <c r="C224" s="157"/>
    </row>
    <row r="225" spans="1:3" ht="15">
      <c r="A225" s="158" t="s">
        <v>1</v>
      </c>
      <c r="B225" s="158"/>
      <c r="C225" s="158"/>
    </row>
    <row r="226" spans="1:3" ht="15">
      <c r="A226" s="158" t="s">
        <v>113</v>
      </c>
      <c r="B226" s="158"/>
      <c r="C226" s="158"/>
    </row>
    <row r="227" spans="1:3" ht="15">
      <c r="A227" s="158" t="s">
        <v>114</v>
      </c>
      <c r="B227" s="158"/>
      <c r="C227" s="158"/>
    </row>
    <row r="228" spans="1:3" ht="19.5">
      <c r="A228" s="38"/>
      <c r="B228" s="38"/>
      <c r="C228" s="38"/>
    </row>
    <row r="229" spans="1:3" ht="15">
      <c r="A229" s="158" t="s">
        <v>130</v>
      </c>
      <c r="B229" s="158"/>
      <c r="C229" s="158"/>
    </row>
    <row r="230" spans="1:3" ht="16.5">
      <c r="A230" s="40"/>
      <c r="B230" s="40"/>
      <c r="C230" s="41"/>
    </row>
    <row r="231" spans="1:3" ht="16.5">
      <c r="A231" s="42"/>
      <c r="B231" s="43" t="s">
        <v>3</v>
      </c>
      <c r="C231" s="44" t="s">
        <v>116</v>
      </c>
    </row>
    <row r="232" spans="1:3" ht="16.5">
      <c r="A232" s="45"/>
      <c r="B232" s="46" t="s">
        <v>18</v>
      </c>
      <c r="C232" s="47"/>
    </row>
    <row r="233" spans="1:3" ht="16.5">
      <c r="A233" s="45"/>
      <c r="B233" s="46" t="s">
        <v>19</v>
      </c>
      <c r="C233" s="48">
        <v>482</v>
      </c>
    </row>
    <row r="234" spans="1:3" ht="16.5">
      <c r="A234" s="45"/>
      <c r="B234" s="46" t="s">
        <v>20</v>
      </c>
      <c r="C234" s="49">
        <v>2147543</v>
      </c>
    </row>
    <row r="235" spans="1:3" ht="16.5">
      <c r="A235" s="45"/>
      <c r="B235" s="46"/>
      <c r="C235" s="47">
        <f>SUM(C233+C234)</f>
        <v>2148025</v>
      </c>
    </row>
    <row r="236" spans="1:3" ht="16.5">
      <c r="A236" s="45"/>
      <c r="B236" s="46"/>
      <c r="C236" s="47"/>
    </row>
    <row r="237" spans="1:3" ht="16.5">
      <c r="A237" s="45"/>
      <c r="B237" s="46"/>
      <c r="C237" s="50"/>
    </row>
    <row r="238" spans="1:3" ht="16.5">
      <c r="A238" s="45"/>
      <c r="B238" s="46"/>
      <c r="C238" s="51"/>
    </row>
    <row r="239" spans="1:3" ht="15">
      <c r="A239" s="47"/>
      <c r="B239" s="47"/>
      <c r="C239" s="47"/>
    </row>
    <row r="240" spans="1:3" ht="17.25" thickBot="1">
      <c r="A240" s="47"/>
      <c r="B240" s="39" t="s">
        <v>16</v>
      </c>
      <c r="C240" s="52">
        <f>C237+C235</f>
        <v>2148025</v>
      </c>
    </row>
    <row r="241" spans="1:3" ht="15.75" thickTop="1">
      <c r="A241" s="47"/>
      <c r="B241" s="47"/>
      <c r="C241" s="47"/>
    </row>
    <row r="242" spans="1:3" ht="15">
      <c r="A242" s="53"/>
      <c r="B242" s="54" t="s">
        <v>26</v>
      </c>
      <c r="C242" s="55" t="s">
        <v>116</v>
      </c>
    </row>
    <row r="243" spans="1:3" ht="15">
      <c r="A243" s="39"/>
      <c r="B243" s="47"/>
      <c r="C243" s="47"/>
    </row>
    <row r="244" spans="1:3" ht="15">
      <c r="A244" s="39" t="s">
        <v>17</v>
      </c>
      <c r="B244" s="47" t="s">
        <v>117</v>
      </c>
      <c r="C244" s="47"/>
    </row>
    <row r="245" spans="1:3" ht="15">
      <c r="A245" s="39">
        <v>1</v>
      </c>
      <c r="B245" s="47" t="s">
        <v>118</v>
      </c>
      <c r="C245" s="56">
        <v>102684</v>
      </c>
    </row>
    <row r="246" spans="1:3" ht="15">
      <c r="A246" s="39">
        <v>2</v>
      </c>
      <c r="B246" s="47" t="s">
        <v>119</v>
      </c>
      <c r="C246" s="57">
        <v>95133</v>
      </c>
    </row>
    <row r="247" spans="1:3" ht="15">
      <c r="A247" s="39">
        <v>3</v>
      </c>
      <c r="B247" s="47" t="s">
        <v>120</v>
      </c>
      <c r="C247" s="57">
        <v>9952</v>
      </c>
    </row>
    <row r="248" spans="1:3" ht="15">
      <c r="A248" s="39">
        <v>4</v>
      </c>
      <c r="B248" s="47" t="s">
        <v>121</v>
      </c>
      <c r="C248" s="58">
        <v>17148</v>
      </c>
    </row>
    <row r="249" spans="1:3" ht="15">
      <c r="A249" s="39"/>
      <c r="B249" s="47"/>
      <c r="C249" s="59">
        <f>SUM(C245:C248)</f>
        <v>224917</v>
      </c>
    </row>
    <row r="250" spans="1:3" ht="15">
      <c r="A250" s="39"/>
      <c r="B250" s="47"/>
      <c r="C250" s="47"/>
    </row>
    <row r="251" spans="1:3" ht="15">
      <c r="A251" s="39" t="s">
        <v>21</v>
      </c>
      <c r="B251" s="47" t="s">
        <v>29</v>
      </c>
      <c r="C251" s="47"/>
    </row>
    <row r="252" spans="1:3" ht="15">
      <c r="A252" s="39"/>
      <c r="B252" s="59" t="s">
        <v>29</v>
      </c>
      <c r="C252" s="60">
        <v>39258</v>
      </c>
    </row>
    <row r="253" spans="1:3" ht="15">
      <c r="A253" s="39"/>
      <c r="B253" s="47"/>
      <c r="C253" s="47"/>
    </row>
    <row r="254" spans="1:3" ht="15">
      <c r="A254" s="39">
        <v>5</v>
      </c>
      <c r="B254" s="47" t="s">
        <v>28</v>
      </c>
      <c r="C254" s="60">
        <v>29</v>
      </c>
    </row>
    <row r="255" spans="1:3" ht="15">
      <c r="A255" s="39"/>
      <c r="B255" s="47"/>
      <c r="C255" s="51"/>
    </row>
    <row r="256" spans="1:3" ht="15">
      <c r="A256" s="39"/>
      <c r="B256" s="47"/>
      <c r="C256" s="51"/>
    </row>
    <row r="257" spans="1:3" ht="15">
      <c r="A257" s="47"/>
      <c r="B257" s="47" t="s">
        <v>30</v>
      </c>
      <c r="C257" s="47"/>
    </row>
    <row r="258" spans="1:3" ht="16.5">
      <c r="A258" s="47"/>
      <c r="B258" s="46" t="s">
        <v>19</v>
      </c>
      <c r="C258" s="48">
        <v>6899</v>
      </c>
    </row>
    <row r="259" spans="1:3" ht="16.5">
      <c r="A259" s="47"/>
      <c r="B259" s="46" t="s">
        <v>20</v>
      </c>
      <c r="C259" s="49">
        <v>1876922</v>
      </c>
    </row>
    <row r="260" spans="1:3" ht="15">
      <c r="A260" s="47"/>
      <c r="B260" s="47"/>
      <c r="C260" s="47">
        <f>SUM(C258+C259)</f>
        <v>1883821</v>
      </c>
    </row>
    <row r="261" spans="1:3" ht="15">
      <c r="A261" s="47"/>
      <c r="B261" s="47"/>
      <c r="C261" s="47"/>
    </row>
    <row r="262" spans="1:3" ht="17.25" thickBot="1">
      <c r="A262" s="47"/>
      <c r="B262" s="39" t="s">
        <v>16</v>
      </c>
      <c r="C262" s="52">
        <f>C260+C254+C252+C249</f>
        <v>2148025</v>
      </c>
    </row>
    <row r="263" spans="1:3" ht="15.75" thickTop="1">
      <c r="A263" s="47"/>
      <c r="B263" s="47"/>
      <c r="C263" s="47"/>
    </row>
    <row r="264" spans="1:3" ht="15">
      <c r="A264" s="47"/>
      <c r="B264" s="47"/>
      <c r="C264" s="47"/>
    </row>
    <row r="265" spans="1:3" ht="15">
      <c r="A265" s="47"/>
      <c r="B265" s="47" t="s">
        <v>25</v>
      </c>
      <c r="C265" s="47"/>
    </row>
    <row r="266" spans="1:3" ht="15">
      <c r="A266" s="47"/>
      <c r="B266" s="47" t="s">
        <v>60</v>
      </c>
      <c r="C266" s="47"/>
    </row>
    <row r="267" spans="1:3" ht="15">
      <c r="A267" s="47"/>
      <c r="B267" s="47" t="s">
        <v>122</v>
      </c>
      <c r="C267" s="47"/>
    </row>
    <row r="269" spans="1:3" ht="19.5">
      <c r="A269" s="157" t="s">
        <v>0</v>
      </c>
      <c r="B269" s="157"/>
      <c r="C269" s="157"/>
    </row>
    <row r="270" spans="1:3" ht="15">
      <c r="A270" s="158" t="s">
        <v>1</v>
      </c>
      <c r="B270" s="158"/>
      <c r="C270" s="158"/>
    </row>
    <row r="271" spans="1:3" ht="15">
      <c r="A271" s="158" t="s">
        <v>113</v>
      </c>
      <c r="B271" s="158"/>
      <c r="C271" s="158"/>
    </row>
    <row r="272" spans="1:3" ht="15">
      <c r="A272" s="158" t="s">
        <v>114</v>
      </c>
      <c r="B272" s="158"/>
      <c r="C272" s="158"/>
    </row>
    <row r="273" spans="1:3" ht="16.5">
      <c r="A273" s="156" t="s">
        <v>146</v>
      </c>
      <c r="B273" s="156"/>
      <c r="C273" s="156"/>
    </row>
    <row r="274" spans="1:3" ht="16.5">
      <c r="A274" s="40"/>
      <c r="B274" s="40"/>
      <c r="C274" s="41"/>
    </row>
    <row r="275" spans="1:3" ht="16.5">
      <c r="A275" s="42"/>
      <c r="B275" s="43" t="s">
        <v>3</v>
      </c>
      <c r="C275" s="44" t="s">
        <v>116</v>
      </c>
    </row>
    <row r="276" spans="1:3" ht="16.5">
      <c r="A276" s="45"/>
      <c r="B276" s="46" t="s">
        <v>18</v>
      </c>
      <c r="C276" s="47"/>
    </row>
    <row r="277" spans="1:3" ht="16.5">
      <c r="A277" s="45"/>
      <c r="B277" s="46" t="s">
        <v>19</v>
      </c>
      <c r="C277" s="48">
        <v>19170</v>
      </c>
    </row>
    <row r="278" spans="1:3" ht="16.5">
      <c r="A278" s="45"/>
      <c r="B278" s="46" t="s">
        <v>20</v>
      </c>
      <c r="C278" s="49">
        <v>1457606</v>
      </c>
    </row>
    <row r="279" spans="1:3" ht="16.5">
      <c r="A279" s="45"/>
      <c r="B279" s="46"/>
      <c r="C279" s="47">
        <f>SUM(C277+C278)</f>
        <v>1476776</v>
      </c>
    </row>
    <row r="280" spans="1:3" ht="16.5">
      <c r="A280" s="45"/>
      <c r="B280" s="46"/>
      <c r="C280" s="47"/>
    </row>
    <row r="281" spans="1:3" ht="16.5">
      <c r="A281" s="45"/>
      <c r="B281" s="46"/>
      <c r="C281" s="47"/>
    </row>
    <row r="282" spans="1:3" ht="16.5">
      <c r="A282" s="45"/>
      <c r="B282" s="46"/>
      <c r="C282" s="47"/>
    </row>
    <row r="283" spans="1:3" ht="16.5">
      <c r="A283" s="45"/>
      <c r="B283" s="46" t="s">
        <v>125</v>
      </c>
      <c r="C283" s="62">
        <v>940661</v>
      </c>
    </row>
    <row r="284" spans="1:3" ht="16.5">
      <c r="A284" s="45"/>
      <c r="B284" s="46"/>
      <c r="C284" s="51"/>
    </row>
    <row r="285" spans="1:3" ht="17.25" thickBot="1">
      <c r="A285" s="47"/>
      <c r="B285" s="39" t="s">
        <v>16</v>
      </c>
      <c r="C285" s="52">
        <f>C283+C281+C279</f>
        <v>2417437</v>
      </c>
    </row>
    <row r="286" spans="1:3" ht="15.75" thickTop="1">
      <c r="A286" s="47"/>
      <c r="B286" s="47"/>
      <c r="C286" s="47"/>
    </row>
    <row r="287" spans="1:3" ht="15">
      <c r="A287" s="53"/>
      <c r="B287" s="54" t="s">
        <v>26</v>
      </c>
      <c r="C287" s="55" t="s">
        <v>116</v>
      </c>
    </row>
    <row r="288" spans="1:3" ht="15">
      <c r="A288" s="39"/>
      <c r="B288" s="47"/>
      <c r="C288" s="47"/>
    </row>
    <row r="289" spans="1:3" ht="15">
      <c r="A289" s="39" t="s">
        <v>17</v>
      </c>
      <c r="B289" s="47" t="s">
        <v>117</v>
      </c>
      <c r="C289" s="47"/>
    </row>
    <row r="290" spans="1:3" ht="15">
      <c r="A290" s="39">
        <v>1</v>
      </c>
      <c r="B290" s="47" t="s">
        <v>118</v>
      </c>
      <c r="C290" s="56">
        <v>54753</v>
      </c>
    </row>
    <row r="291" spans="1:3" ht="15">
      <c r="A291" s="39">
        <v>2</v>
      </c>
      <c r="B291" s="47" t="s">
        <v>119</v>
      </c>
      <c r="C291" s="57">
        <v>89471</v>
      </c>
    </row>
    <row r="292" spans="1:3" ht="15">
      <c r="A292" s="39">
        <v>3</v>
      </c>
      <c r="B292" s="47" t="s">
        <v>120</v>
      </c>
      <c r="C292" s="57">
        <v>10187</v>
      </c>
    </row>
    <row r="293" spans="1:3" ht="15">
      <c r="A293" s="39">
        <v>4</v>
      </c>
      <c r="B293" s="47" t="s">
        <v>121</v>
      </c>
      <c r="C293" s="58">
        <v>32269</v>
      </c>
    </row>
    <row r="294" spans="1:3" ht="15">
      <c r="A294" s="39"/>
      <c r="B294" s="47"/>
      <c r="C294" s="59">
        <f>SUM(C290:C293)</f>
        <v>186680</v>
      </c>
    </row>
    <row r="295" spans="1:3" ht="15">
      <c r="A295" s="39"/>
      <c r="B295" s="47"/>
      <c r="C295" s="47"/>
    </row>
    <row r="296" spans="1:3" ht="15">
      <c r="A296" s="39" t="s">
        <v>21</v>
      </c>
      <c r="B296" s="47" t="s">
        <v>29</v>
      </c>
      <c r="C296" s="47"/>
    </row>
    <row r="297" spans="1:3" ht="15">
      <c r="A297" s="39"/>
      <c r="B297" s="59" t="s">
        <v>29</v>
      </c>
      <c r="C297" s="60">
        <v>5607</v>
      </c>
    </row>
    <row r="298" spans="1:3" ht="15">
      <c r="A298" s="39"/>
      <c r="B298" s="47"/>
      <c r="C298" s="47"/>
    </row>
    <row r="299" spans="1:3" ht="15">
      <c r="A299" s="39">
        <v>5</v>
      </c>
      <c r="B299" s="47" t="s">
        <v>28</v>
      </c>
      <c r="C299" s="60"/>
    </row>
    <row r="300" spans="1:3" ht="15">
      <c r="A300" s="39"/>
      <c r="B300" s="47"/>
      <c r="C300" s="51"/>
    </row>
    <row r="301" spans="1:3" ht="15">
      <c r="A301" s="47"/>
      <c r="B301" s="47" t="s">
        <v>30</v>
      </c>
      <c r="C301" s="47"/>
    </row>
    <row r="302" spans="1:3" ht="16.5">
      <c r="A302" s="47"/>
      <c r="B302" s="46" t="s">
        <v>19</v>
      </c>
      <c r="C302" s="48">
        <v>15133</v>
      </c>
    </row>
    <row r="303" spans="1:3" ht="16.5">
      <c r="A303" s="47"/>
      <c r="B303" s="46" t="s">
        <v>20</v>
      </c>
      <c r="C303" s="49">
        <v>2210017</v>
      </c>
    </row>
    <row r="304" spans="1:3" ht="15">
      <c r="A304" s="47"/>
      <c r="B304" s="47"/>
      <c r="C304" s="47">
        <f>SUM(C302+C303)</f>
        <v>2225150</v>
      </c>
    </row>
    <row r="305" spans="1:3" ht="15">
      <c r="A305" s="47"/>
      <c r="B305" s="47"/>
      <c r="C305" s="47"/>
    </row>
    <row r="306" spans="1:3" ht="17.25" thickBot="1">
      <c r="A306" s="47"/>
      <c r="B306" s="39" t="s">
        <v>16</v>
      </c>
      <c r="C306" s="52">
        <f>C304+C299+C297+C294</f>
        <v>2417437</v>
      </c>
    </row>
    <row r="307" spans="1:3" ht="15.75" thickTop="1">
      <c r="A307" s="47"/>
      <c r="B307" s="47"/>
      <c r="C307" s="47"/>
    </row>
    <row r="308" spans="1:3" ht="15">
      <c r="A308" s="47"/>
      <c r="B308" s="47"/>
      <c r="C308" s="47"/>
    </row>
    <row r="309" spans="1:3" ht="15">
      <c r="A309" s="47"/>
      <c r="B309" s="47" t="s">
        <v>25</v>
      </c>
      <c r="C309" s="47"/>
    </row>
    <row r="310" spans="1:3" ht="15">
      <c r="A310" s="47"/>
      <c r="B310" s="47" t="s">
        <v>60</v>
      </c>
      <c r="C310" s="47"/>
    </row>
    <row r="311" spans="1:3" ht="15">
      <c r="A311" s="47"/>
      <c r="B311" s="47" t="s">
        <v>122</v>
      </c>
      <c r="C311" s="47"/>
    </row>
    <row r="314" spans="1:3" ht="19.5">
      <c r="A314" s="157" t="s">
        <v>0</v>
      </c>
      <c r="B314" s="157"/>
      <c r="C314" s="157"/>
    </row>
    <row r="315" spans="1:3" ht="15">
      <c r="A315" s="158" t="s">
        <v>1</v>
      </c>
      <c r="B315" s="158"/>
      <c r="C315" s="158"/>
    </row>
    <row r="316" spans="1:3" ht="15">
      <c r="A316" s="158" t="s">
        <v>113</v>
      </c>
      <c r="B316" s="158"/>
      <c r="C316" s="158"/>
    </row>
    <row r="317" spans="1:3" ht="15">
      <c r="A317" s="158" t="s">
        <v>114</v>
      </c>
      <c r="B317" s="158"/>
      <c r="C317" s="158"/>
    </row>
    <row r="318" spans="1:3" ht="16.5">
      <c r="A318" s="156" t="s">
        <v>147</v>
      </c>
      <c r="B318" s="156"/>
      <c r="C318" s="156"/>
    </row>
    <row r="319" spans="1:3" ht="16.5">
      <c r="A319" s="40"/>
      <c r="B319" s="40"/>
      <c r="C319" s="41"/>
    </row>
    <row r="320" spans="1:3" ht="16.5">
      <c r="A320" s="42"/>
      <c r="B320" s="43" t="s">
        <v>3</v>
      </c>
      <c r="C320" s="44" t="s">
        <v>116</v>
      </c>
    </row>
    <row r="321" spans="1:3" ht="16.5">
      <c r="A321" s="45"/>
      <c r="B321" s="46" t="s">
        <v>18</v>
      </c>
      <c r="C321" s="47"/>
    </row>
    <row r="322" spans="1:3" ht="16.5">
      <c r="A322" s="45"/>
      <c r="B322" s="46" t="s">
        <v>19</v>
      </c>
      <c r="C322" s="48">
        <v>0</v>
      </c>
    </row>
    <row r="323" spans="1:3" ht="16.5">
      <c r="A323" s="45"/>
      <c r="B323" s="46" t="s">
        <v>20</v>
      </c>
      <c r="C323" s="49">
        <v>866455</v>
      </c>
    </row>
    <row r="324" spans="1:3" ht="16.5">
      <c r="A324" s="45"/>
      <c r="B324" s="46"/>
      <c r="C324" s="47">
        <f>SUM(C322+C323)</f>
        <v>866455</v>
      </c>
    </row>
    <row r="325" spans="1:3" ht="16.5">
      <c r="A325" s="45"/>
      <c r="B325" s="46"/>
      <c r="C325" s="47"/>
    </row>
    <row r="326" spans="1:3" ht="16.5">
      <c r="A326" s="45"/>
      <c r="B326" s="46"/>
      <c r="C326" s="47"/>
    </row>
    <row r="327" spans="1:3" ht="16.5">
      <c r="A327" s="45"/>
      <c r="B327" s="46"/>
      <c r="C327" s="47"/>
    </row>
    <row r="328" spans="1:3" ht="16.5">
      <c r="A328" s="45"/>
      <c r="B328" s="46" t="s">
        <v>125</v>
      </c>
      <c r="C328" s="62">
        <v>4099674</v>
      </c>
    </row>
    <row r="329" spans="1:3" ht="16.5">
      <c r="A329" s="45"/>
      <c r="B329" s="46"/>
      <c r="C329" s="51"/>
    </row>
    <row r="330" spans="1:3" ht="17.25" thickBot="1">
      <c r="A330" s="47"/>
      <c r="B330" s="39" t="s">
        <v>16</v>
      </c>
      <c r="C330" s="52">
        <f>C328+C326+C324</f>
        <v>4966129</v>
      </c>
    </row>
    <row r="331" spans="1:3" ht="15.75" thickTop="1">
      <c r="A331" s="47"/>
      <c r="B331" s="47"/>
      <c r="C331" s="47"/>
    </row>
    <row r="332" spans="1:3" ht="15">
      <c r="A332" s="53"/>
      <c r="B332" s="54" t="s">
        <v>26</v>
      </c>
      <c r="C332" s="55" t="s">
        <v>116</v>
      </c>
    </row>
    <row r="333" spans="1:3" ht="15">
      <c r="A333" s="39"/>
      <c r="B333" s="47"/>
      <c r="C333" s="47"/>
    </row>
    <row r="334" spans="1:3" ht="15">
      <c r="A334" s="39" t="s">
        <v>17</v>
      </c>
      <c r="B334" s="47" t="s">
        <v>117</v>
      </c>
      <c r="C334" s="47"/>
    </row>
    <row r="335" spans="1:3" ht="15">
      <c r="A335" s="39">
        <v>1</v>
      </c>
      <c r="B335" s="47" t="s">
        <v>118</v>
      </c>
      <c r="C335" s="56">
        <v>530847</v>
      </c>
    </row>
    <row r="336" spans="1:3" ht="15">
      <c r="A336" s="39">
        <v>2</v>
      </c>
      <c r="B336" s="47" t="s">
        <v>119</v>
      </c>
      <c r="C336" s="57">
        <v>1525016</v>
      </c>
    </row>
    <row r="337" spans="1:3" ht="15">
      <c r="A337" s="39">
        <v>3</v>
      </c>
      <c r="B337" s="47" t="s">
        <v>120</v>
      </c>
      <c r="C337" s="57">
        <v>139241</v>
      </c>
    </row>
    <row r="338" spans="1:3" ht="15">
      <c r="A338" s="39">
        <v>4</v>
      </c>
      <c r="B338" s="47" t="s">
        <v>121</v>
      </c>
      <c r="C338" s="58">
        <v>162307</v>
      </c>
    </row>
    <row r="339" spans="1:3" ht="15">
      <c r="A339" s="39"/>
      <c r="B339" s="47"/>
      <c r="C339" s="59">
        <f>SUM(C335:C338)</f>
        <v>2357411</v>
      </c>
    </row>
    <row r="340" spans="1:3" ht="15">
      <c r="A340" s="39"/>
      <c r="B340" s="47"/>
      <c r="C340" s="47"/>
    </row>
    <row r="341" spans="1:3" ht="15">
      <c r="A341" s="39" t="s">
        <v>21</v>
      </c>
      <c r="B341" s="47" t="s">
        <v>29</v>
      </c>
      <c r="C341" s="47"/>
    </row>
    <row r="342" spans="1:3" ht="15">
      <c r="A342" s="39"/>
      <c r="B342" s="59" t="s">
        <v>29</v>
      </c>
      <c r="C342" s="60">
        <v>378079</v>
      </c>
    </row>
    <row r="343" spans="1:3" ht="15">
      <c r="A343" s="39"/>
      <c r="B343" s="47"/>
      <c r="C343" s="47"/>
    </row>
    <row r="344" spans="1:3" ht="15">
      <c r="A344" s="39">
        <v>5</v>
      </c>
      <c r="B344" s="47" t="s">
        <v>28</v>
      </c>
      <c r="C344" s="60">
        <v>5489</v>
      </c>
    </row>
    <row r="345" spans="1:3" ht="15">
      <c r="A345" s="39"/>
      <c r="B345" s="47"/>
      <c r="C345" s="51"/>
    </row>
    <row r="346" spans="1:3" ht="15">
      <c r="A346" s="47"/>
      <c r="B346" s="47" t="s">
        <v>30</v>
      </c>
      <c r="C346" s="47"/>
    </row>
    <row r="347" spans="1:3" ht="16.5">
      <c r="A347" s="47"/>
      <c r="B347" s="46" t="s">
        <v>19</v>
      </c>
      <c r="C347" s="48">
        <v>15133</v>
      </c>
    </row>
    <row r="348" spans="1:3" ht="16.5">
      <c r="A348" s="47"/>
      <c r="B348" s="46" t="s">
        <v>20</v>
      </c>
      <c r="C348" s="49">
        <v>2210017</v>
      </c>
    </row>
    <row r="349" spans="1:3" ht="15">
      <c r="A349" s="47"/>
      <c r="B349" s="47"/>
      <c r="C349" s="47">
        <f>SUM(C347+C348)</f>
        <v>2225150</v>
      </c>
    </row>
    <row r="350" spans="1:3" ht="15">
      <c r="A350" s="47"/>
      <c r="B350" s="47"/>
      <c r="C350" s="47"/>
    </row>
    <row r="351" spans="1:3" ht="17.25" thickBot="1">
      <c r="A351" s="47"/>
      <c r="B351" s="39" t="s">
        <v>16</v>
      </c>
      <c r="C351" s="52">
        <f>C349+C344+C342+C339</f>
        <v>4966129</v>
      </c>
    </row>
    <row r="352" spans="1:3" ht="15.75" thickTop="1">
      <c r="A352" s="47"/>
      <c r="B352" s="47"/>
      <c r="C352" s="47"/>
    </row>
    <row r="353" spans="1:3" ht="15">
      <c r="A353" s="47"/>
      <c r="B353" s="47"/>
      <c r="C353" s="47"/>
    </row>
    <row r="354" spans="1:3" ht="15">
      <c r="A354" s="47"/>
      <c r="B354" s="47" t="s">
        <v>25</v>
      </c>
      <c r="C354" s="47"/>
    </row>
    <row r="355" spans="1:3" ht="15">
      <c r="A355" s="47"/>
      <c r="B355" s="47" t="s">
        <v>60</v>
      </c>
      <c r="C355" s="47"/>
    </row>
    <row r="356" spans="1:3" ht="15">
      <c r="A356" s="47"/>
      <c r="B356" s="47" t="s">
        <v>122</v>
      </c>
      <c r="C356" s="47"/>
    </row>
    <row r="359" spans="1:3" ht="19.5">
      <c r="A359" s="157" t="s">
        <v>0</v>
      </c>
      <c r="B359" s="157"/>
      <c r="C359" s="157"/>
    </row>
    <row r="360" spans="1:3" ht="15">
      <c r="A360" s="158" t="s">
        <v>1</v>
      </c>
      <c r="B360" s="158"/>
      <c r="C360" s="158"/>
    </row>
    <row r="361" spans="1:3" ht="15">
      <c r="A361" s="158" t="s">
        <v>113</v>
      </c>
      <c r="B361" s="158"/>
      <c r="C361" s="158"/>
    </row>
    <row r="362" spans="1:3" ht="15">
      <c r="A362" s="158" t="s">
        <v>114</v>
      </c>
      <c r="B362" s="158"/>
      <c r="C362" s="158"/>
    </row>
    <row r="363" spans="1:3" ht="16.5">
      <c r="A363" s="156" t="s">
        <v>151</v>
      </c>
      <c r="B363" s="156"/>
      <c r="C363" s="156"/>
    </row>
    <row r="364" spans="1:3" ht="16.5">
      <c r="A364" s="40"/>
      <c r="B364" s="40"/>
      <c r="C364" s="41"/>
    </row>
    <row r="365" spans="1:3" ht="16.5">
      <c r="A365" s="42"/>
      <c r="B365" s="43" t="s">
        <v>3</v>
      </c>
      <c r="C365" s="44" t="s">
        <v>116</v>
      </c>
    </row>
    <row r="366" spans="1:3" ht="16.5">
      <c r="A366" s="45"/>
      <c r="B366" s="46" t="s">
        <v>18</v>
      </c>
      <c r="C366" s="47"/>
    </row>
    <row r="367" spans="1:3" ht="16.5">
      <c r="A367" s="45"/>
      <c r="B367" s="111" t="s">
        <v>19</v>
      </c>
      <c r="C367" s="48">
        <v>0</v>
      </c>
    </row>
    <row r="368" spans="1:3" ht="16.5">
      <c r="A368" s="45"/>
      <c r="B368" s="111" t="s">
        <v>20</v>
      </c>
      <c r="C368" s="49">
        <v>866455</v>
      </c>
    </row>
    <row r="369" spans="1:3" ht="16.5">
      <c r="A369" s="45"/>
      <c r="B369" s="111"/>
      <c r="C369" s="47">
        <f>SUM(C367+C368)</f>
        <v>866455</v>
      </c>
    </row>
    <row r="370" spans="1:3" ht="16.5">
      <c r="A370" s="45"/>
      <c r="B370" s="111"/>
      <c r="C370" s="47"/>
    </row>
    <row r="371" spans="1:3" ht="16.5">
      <c r="A371" s="45"/>
      <c r="B371" s="111"/>
      <c r="C371" s="47"/>
    </row>
    <row r="372" spans="1:3" ht="16.5">
      <c r="A372" s="45"/>
      <c r="B372" s="111"/>
      <c r="C372" s="47"/>
    </row>
    <row r="373" spans="1:3" ht="16.5">
      <c r="A373" s="45"/>
      <c r="B373" s="111" t="s">
        <v>125</v>
      </c>
      <c r="C373" s="62">
        <v>4099674</v>
      </c>
    </row>
    <row r="374" spans="1:3" ht="16.5">
      <c r="A374" s="45"/>
      <c r="B374" s="111"/>
      <c r="C374" s="51"/>
    </row>
    <row r="375" spans="1:3" ht="17.25" thickBot="1">
      <c r="A375" s="47"/>
      <c r="B375" s="39" t="s">
        <v>16</v>
      </c>
      <c r="C375" s="52">
        <f>C373+C371+C369</f>
        <v>4966129</v>
      </c>
    </row>
    <row r="376" spans="1:3" ht="15.75" thickTop="1">
      <c r="A376" s="47"/>
      <c r="B376" s="47"/>
      <c r="C376" s="47"/>
    </row>
    <row r="377" spans="1:3" ht="15">
      <c r="A377" s="53"/>
      <c r="B377" s="54" t="s">
        <v>26</v>
      </c>
      <c r="C377" s="55" t="s">
        <v>116</v>
      </c>
    </row>
    <row r="378" spans="1:3" ht="15">
      <c r="A378" s="39"/>
      <c r="B378" s="47"/>
      <c r="C378" s="47"/>
    </row>
    <row r="379" spans="1:3" ht="15">
      <c r="A379" s="39" t="s">
        <v>17</v>
      </c>
      <c r="B379" s="47" t="s">
        <v>117</v>
      </c>
      <c r="C379" s="47"/>
    </row>
    <row r="380" spans="1:6" ht="15">
      <c r="A380" s="39">
        <v>1</v>
      </c>
      <c r="B380" s="47" t="s">
        <v>118</v>
      </c>
      <c r="C380" s="112">
        <v>600506</v>
      </c>
      <c r="F380">
        <v>4966129</v>
      </c>
    </row>
    <row r="381" spans="1:6" ht="15">
      <c r="A381" s="39">
        <v>2</v>
      </c>
      <c r="B381" s="47" t="s">
        <v>119</v>
      </c>
      <c r="C381" s="113">
        <v>1682408</v>
      </c>
      <c r="F381">
        <v>3374230</v>
      </c>
    </row>
    <row r="382" spans="1:6" ht="15">
      <c r="A382" s="39">
        <v>3</v>
      </c>
      <c r="B382" s="47" t="s">
        <v>120</v>
      </c>
      <c r="C382" s="113">
        <v>314074</v>
      </c>
      <c r="F382">
        <f>F380-F381</f>
        <v>1591899</v>
      </c>
    </row>
    <row r="383" spans="1:3" ht="15">
      <c r="A383" s="39">
        <v>4</v>
      </c>
      <c r="B383" s="47" t="s">
        <v>121</v>
      </c>
      <c r="C383" s="49">
        <v>184422</v>
      </c>
    </row>
    <row r="384" spans="1:3" ht="15">
      <c r="A384" s="39"/>
      <c r="B384" s="47"/>
      <c r="C384" s="47">
        <f>SUM(C380:C383)</f>
        <v>2781410</v>
      </c>
    </row>
    <row r="385" spans="1:3" ht="15">
      <c r="A385" s="39"/>
      <c r="B385" s="47"/>
      <c r="C385" s="47"/>
    </row>
    <row r="386" spans="1:3" ht="15">
      <c r="A386" s="39" t="s">
        <v>21</v>
      </c>
      <c r="B386" s="47" t="s">
        <v>29</v>
      </c>
      <c r="C386" s="47"/>
    </row>
    <row r="387" spans="1:3" ht="15">
      <c r="A387" s="39"/>
      <c r="B387" s="47" t="s">
        <v>29</v>
      </c>
      <c r="C387" s="60">
        <v>408079</v>
      </c>
    </row>
    <row r="388" spans="1:3" ht="15">
      <c r="A388" s="39"/>
      <c r="B388" s="47"/>
      <c r="C388" s="47"/>
    </row>
    <row r="389" spans="1:3" ht="15">
      <c r="A389" s="39">
        <v>5</v>
      </c>
      <c r="B389" s="47" t="s">
        <v>28</v>
      </c>
      <c r="C389" s="60">
        <v>6590</v>
      </c>
    </row>
    <row r="390" spans="1:3" ht="15">
      <c r="A390" s="39"/>
      <c r="B390" s="47"/>
      <c r="C390" s="51"/>
    </row>
    <row r="391" spans="1:3" ht="15">
      <c r="A391" s="47"/>
      <c r="B391" s="47" t="s">
        <v>30</v>
      </c>
      <c r="C391" s="47"/>
    </row>
    <row r="392" spans="1:3" ht="15">
      <c r="A392" s="47"/>
      <c r="B392" s="111" t="s">
        <v>19</v>
      </c>
      <c r="C392" s="48">
        <v>1156</v>
      </c>
    </row>
    <row r="393" spans="1:3" ht="15">
      <c r="A393" s="47"/>
      <c r="B393" s="111" t="s">
        <v>20</v>
      </c>
      <c r="C393" s="49">
        <v>1768894</v>
      </c>
    </row>
    <row r="394" spans="1:3" ht="15">
      <c r="A394" s="47"/>
      <c r="B394" s="47"/>
      <c r="C394" s="47">
        <f>SUM(C392:C393)</f>
        <v>1770050</v>
      </c>
    </row>
    <row r="395" spans="1:3" ht="15">
      <c r="A395" s="47"/>
      <c r="B395" s="47"/>
      <c r="C395" s="47"/>
    </row>
    <row r="396" spans="1:3" ht="17.25" thickBot="1">
      <c r="A396" s="47"/>
      <c r="B396" s="39" t="s">
        <v>16</v>
      </c>
      <c r="C396" s="52">
        <f>C394+C389+C387+C384</f>
        <v>4966129</v>
      </c>
    </row>
    <row r="397" spans="1:3" ht="15.75" thickTop="1">
      <c r="A397" s="47"/>
      <c r="B397" s="47"/>
      <c r="C397" s="47"/>
    </row>
    <row r="398" spans="1:3" ht="15">
      <c r="A398" s="47"/>
      <c r="B398" s="47"/>
      <c r="C398" s="47"/>
    </row>
    <row r="399" spans="1:3" ht="15">
      <c r="A399" s="47"/>
      <c r="B399" s="47" t="s">
        <v>25</v>
      </c>
      <c r="C399" s="47"/>
    </row>
    <row r="400" spans="1:3" ht="15">
      <c r="A400" s="47"/>
      <c r="B400" s="47" t="s">
        <v>60</v>
      </c>
      <c r="C400" s="47"/>
    </row>
    <row r="401" spans="1:3" ht="15">
      <c r="A401" s="47"/>
      <c r="B401" s="47" t="s">
        <v>122</v>
      </c>
      <c r="C401" s="47"/>
    </row>
    <row r="402" spans="2:3" ht="12.75">
      <c r="B402" s="109"/>
      <c r="C402" s="109"/>
    </row>
    <row r="403" spans="2:3" ht="12.75">
      <c r="B403" s="109"/>
      <c r="C403" s="109"/>
    </row>
    <row r="404" spans="1:3" ht="19.5">
      <c r="A404" s="157" t="s">
        <v>0</v>
      </c>
      <c r="B404" s="157"/>
      <c r="C404" s="157"/>
    </row>
    <row r="405" spans="1:3" ht="15">
      <c r="A405" s="158" t="s">
        <v>1</v>
      </c>
      <c r="B405" s="158"/>
      <c r="C405" s="158"/>
    </row>
    <row r="406" spans="1:3" ht="15">
      <c r="A406" s="158" t="s">
        <v>113</v>
      </c>
      <c r="B406" s="158"/>
      <c r="C406" s="158"/>
    </row>
    <row r="407" spans="1:3" ht="15">
      <c r="A407" s="158" t="s">
        <v>114</v>
      </c>
      <c r="B407" s="158"/>
      <c r="C407" s="158"/>
    </row>
    <row r="408" spans="1:3" ht="16.5">
      <c r="A408" s="156" t="s">
        <v>152</v>
      </c>
      <c r="B408" s="156"/>
      <c r="C408" s="156"/>
    </row>
    <row r="409" spans="1:3" ht="16.5">
      <c r="A409" s="40"/>
      <c r="B409" s="40"/>
      <c r="C409" s="41"/>
    </row>
    <row r="410" spans="1:3" ht="16.5">
      <c r="A410" s="42"/>
      <c r="B410" s="43" t="s">
        <v>3</v>
      </c>
      <c r="C410" s="44" t="s">
        <v>116</v>
      </c>
    </row>
    <row r="411" spans="1:3" ht="16.5">
      <c r="A411" s="45"/>
      <c r="B411" s="46" t="s">
        <v>18</v>
      </c>
      <c r="C411" s="47"/>
    </row>
    <row r="412" spans="1:3" ht="16.5">
      <c r="A412" s="45"/>
      <c r="B412" s="111" t="s">
        <v>19</v>
      </c>
      <c r="C412" s="48">
        <v>15133</v>
      </c>
    </row>
    <row r="413" spans="1:3" ht="16.5">
      <c r="A413" s="45"/>
      <c r="B413" s="111" t="s">
        <v>20</v>
      </c>
      <c r="C413" s="49">
        <v>2210017</v>
      </c>
    </row>
    <row r="414" spans="1:3" ht="16.5">
      <c r="A414" s="45"/>
      <c r="B414" s="111"/>
      <c r="C414" s="47">
        <f>SUM(C412+C413)</f>
        <v>2225150</v>
      </c>
    </row>
    <row r="415" spans="1:3" ht="16.5">
      <c r="A415" s="45"/>
      <c r="B415" s="111"/>
      <c r="C415" s="47"/>
    </row>
    <row r="416" spans="1:3" ht="16.5">
      <c r="A416" s="45"/>
      <c r="B416" s="111"/>
      <c r="C416" s="47"/>
    </row>
    <row r="417" spans="1:3" ht="16.5">
      <c r="A417" s="45"/>
      <c r="B417" s="111"/>
      <c r="C417" s="47"/>
    </row>
    <row r="418" spans="1:3" ht="16.5">
      <c r="A418" s="45"/>
      <c r="B418" s="111"/>
      <c r="C418" s="62"/>
    </row>
    <row r="419" spans="1:3" ht="16.5">
      <c r="A419" s="45"/>
      <c r="B419" s="111"/>
      <c r="C419" s="51"/>
    </row>
    <row r="420" spans="1:3" ht="17.25" thickBot="1">
      <c r="A420" s="47"/>
      <c r="B420" s="39" t="s">
        <v>16</v>
      </c>
      <c r="C420" s="52">
        <f>C418+C416+C414</f>
        <v>2225150</v>
      </c>
    </row>
    <row r="421" spans="1:3" ht="15.75" thickTop="1">
      <c r="A421" s="47"/>
      <c r="B421" s="47"/>
      <c r="C421" s="47"/>
    </row>
    <row r="422" spans="1:3" ht="15">
      <c r="A422" s="53"/>
      <c r="B422" s="54" t="s">
        <v>26</v>
      </c>
      <c r="C422" s="55" t="s">
        <v>116</v>
      </c>
    </row>
    <row r="423" spans="1:3" ht="15">
      <c r="A423" s="39"/>
      <c r="B423" s="47"/>
      <c r="C423" s="47"/>
    </row>
    <row r="424" spans="1:3" ht="15">
      <c r="A424" s="39" t="s">
        <v>17</v>
      </c>
      <c r="B424" s="47" t="s">
        <v>117</v>
      </c>
      <c r="C424" s="47"/>
    </row>
    <row r="425" spans="1:3" ht="15">
      <c r="A425" s="39">
        <v>1</v>
      </c>
      <c r="B425" s="47" t="s">
        <v>118</v>
      </c>
      <c r="C425" s="112">
        <v>69659</v>
      </c>
    </row>
    <row r="426" spans="1:3" ht="15">
      <c r="A426" s="39">
        <v>2</v>
      </c>
      <c r="B426" s="47" t="s">
        <v>119</v>
      </c>
      <c r="C426" s="113">
        <v>157392</v>
      </c>
    </row>
    <row r="427" spans="1:3" ht="15">
      <c r="A427" s="39">
        <v>3</v>
      </c>
      <c r="B427" s="47" t="s">
        <v>120</v>
      </c>
      <c r="C427" s="113">
        <v>174833</v>
      </c>
    </row>
    <row r="428" spans="1:7" ht="15">
      <c r="A428" s="39">
        <v>4</v>
      </c>
      <c r="B428" s="47" t="s">
        <v>121</v>
      </c>
      <c r="C428" s="49">
        <v>22115</v>
      </c>
      <c r="G428">
        <v>423999</v>
      </c>
    </row>
    <row r="429" spans="1:7" ht="15">
      <c r="A429" s="39"/>
      <c r="B429" s="47"/>
      <c r="C429" s="47">
        <f>SUM(C425:C428)</f>
        <v>423999</v>
      </c>
      <c r="G429">
        <v>30000</v>
      </c>
    </row>
    <row r="430" spans="1:7" ht="15">
      <c r="A430" s="39"/>
      <c r="B430" s="47"/>
      <c r="C430" s="47"/>
      <c r="G430">
        <v>178151</v>
      </c>
    </row>
    <row r="431" spans="1:7" ht="15">
      <c r="A431" s="39" t="s">
        <v>21</v>
      </c>
      <c r="B431" s="47" t="s">
        <v>29</v>
      </c>
      <c r="C431" s="47"/>
      <c r="G431">
        <v>1101</v>
      </c>
    </row>
    <row r="432" spans="1:7" ht="15">
      <c r="A432" s="39"/>
      <c r="B432" s="47" t="s">
        <v>29</v>
      </c>
      <c r="C432" s="60">
        <v>30000</v>
      </c>
      <c r="G432">
        <f>SUM(G428:G431)</f>
        <v>633251</v>
      </c>
    </row>
    <row r="433" spans="1:3" ht="15">
      <c r="A433" s="39"/>
      <c r="B433" s="47"/>
      <c r="C433" s="47"/>
    </row>
    <row r="434" spans="1:3" ht="15">
      <c r="A434" s="39">
        <v>5</v>
      </c>
      <c r="B434" s="47" t="s">
        <v>28</v>
      </c>
      <c r="C434" s="60">
        <v>1101</v>
      </c>
    </row>
    <row r="435" spans="1:3" ht="15">
      <c r="A435" s="39"/>
      <c r="B435" s="47"/>
      <c r="C435" s="51"/>
    </row>
    <row r="436" spans="1:3" ht="15">
      <c r="A436" s="47"/>
      <c r="B436" s="47" t="s">
        <v>30</v>
      </c>
      <c r="C436" s="47"/>
    </row>
    <row r="437" spans="1:3" ht="15">
      <c r="A437" s="47"/>
      <c r="B437" s="111" t="s">
        <v>19</v>
      </c>
      <c r="C437" s="48">
        <v>1156</v>
      </c>
    </row>
    <row r="438" spans="1:6" ht="15">
      <c r="A438" s="47"/>
      <c r="B438" s="111" t="s">
        <v>20</v>
      </c>
      <c r="C438" s="49">
        <v>1768894</v>
      </c>
      <c r="F438">
        <v>22251150</v>
      </c>
    </row>
    <row r="439" spans="1:3" ht="15">
      <c r="A439" s="47"/>
      <c r="B439" s="47"/>
      <c r="C439" s="47">
        <f>SUM(C437:C438)</f>
        <v>1770050</v>
      </c>
    </row>
    <row r="440" spans="1:3" ht="15">
      <c r="A440" s="47"/>
      <c r="B440" s="47"/>
      <c r="C440" s="47"/>
    </row>
    <row r="441" spans="1:3" ht="17.25" thickBot="1">
      <c r="A441" s="47"/>
      <c r="B441" s="39" t="s">
        <v>16</v>
      </c>
      <c r="C441" s="52">
        <f>C439+C434+C432+C429</f>
        <v>2225150</v>
      </c>
    </row>
    <row r="442" spans="1:3" ht="15.75" thickTop="1">
      <c r="A442" s="47"/>
      <c r="B442" s="47"/>
      <c r="C442" s="47"/>
    </row>
    <row r="443" spans="1:3" ht="15">
      <c r="A443" s="47"/>
      <c r="B443" s="47"/>
      <c r="C443" s="47"/>
    </row>
    <row r="444" spans="1:3" ht="15">
      <c r="A444" s="47"/>
      <c r="B444" s="47" t="s">
        <v>25</v>
      </c>
      <c r="C444" s="47"/>
    </row>
    <row r="445" spans="1:3" ht="15">
      <c r="A445" s="47"/>
      <c r="B445" s="47" t="s">
        <v>60</v>
      </c>
      <c r="C445" s="47"/>
    </row>
    <row r="446" spans="1:3" ht="15">
      <c r="A446" s="47"/>
      <c r="B446" s="47" t="s">
        <v>122</v>
      </c>
      <c r="C446" s="47"/>
    </row>
    <row r="447" spans="2:3" ht="12.75">
      <c r="B447" s="109"/>
      <c r="C447" s="109"/>
    </row>
    <row r="448" spans="2:3" ht="12.75">
      <c r="B448" s="109"/>
      <c r="C448" s="109"/>
    </row>
    <row r="449" spans="1:3" ht="19.5">
      <c r="A449" s="157" t="s">
        <v>0</v>
      </c>
      <c r="B449" s="157"/>
      <c r="C449" s="157"/>
    </row>
    <row r="450" spans="1:3" ht="15">
      <c r="A450" s="158" t="s">
        <v>1</v>
      </c>
      <c r="B450" s="158"/>
      <c r="C450" s="158"/>
    </row>
    <row r="451" spans="1:3" ht="15">
      <c r="A451" s="158" t="s">
        <v>113</v>
      </c>
      <c r="B451" s="158"/>
      <c r="C451" s="158"/>
    </row>
    <row r="452" spans="1:3" ht="15">
      <c r="A452" s="158" t="s">
        <v>114</v>
      </c>
      <c r="B452" s="158"/>
      <c r="C452" s="158"/>
    </row>
    <row r="453" spans="1:3" ht="16.5">
      <c r="A453" s="156" t="s">
        <v>157</v>
      </c>
      <c r="B453" s="156"/>
      <c r="C453" s="156"/>
    </row>
    <row r="454" spans="1:3" ht="16.5">
      <c r="A454" s="40"/>
      <c r="B454" s="40"/>
      <c r="C454" s="41"/>
    </row>
    <row r="455" spans="1:3" ht="16.5">
      <c r="A455" s="42"/>
      <c r="B455" s="43" t="s">
        <v>3</v>
      </c>
      <c r="C455" s="44" t="s">
        <v>116</v>
      </c>
    </row>
    <row r="456" spans="1:3" ht="16.5">
      <c r="A456" s="45"/>
      <c r="B456" s="46" t="s">
        <v>18</v>
      </c>
      <c r="C456" s="47"/>
    </row>
    <row r="457" spans="1:3" ht="16.5">
      <c r="A457" s="45"/>
      <c r="B457" s="111" t="s">
        <v>19</v>
      </c>
      <c r="C457" s="48">
        <v>1156</v>
      </c>
    </row>
    <row r="458" spans="1:3" ht="16.5">
      <c r="A458" s="45"/>
      <c r="B458" s="111" t="s">
        <v>20</v>
      </c>
      <c r="C458" s="49">
        <v>1768894</v>
      </c>
    </row>
    <row r="459" spans="1:3" ht="16.5">
      <c r="A459" s="45"/>
      <c r="B459" s="111"/>
      <c r="C459" s="47">
        <f>SUM(C457+C458)</f>
        <v>1770050</v>
      </c>
    </row>
    <row r="460" spans="1:3" ht="16.5">
      <c r="A460" s="45"/>
      <c r="B460" s="111"/>
      <c r="C460" s="47"/>
    </row>
    <row r="461" spans="1:3" ht="16.5">
      <c r="A461" s="45"/>
      <c r="B461" s="111" t="s">
        <v>158</v>
      </c>
      <c r="C461" s="60">
        <v>949346</v>
      </c>
    </row>
    <row r="462" spans="1:3" ht="16.5">
      <c r="A462" s="45"/>
      <c r="B462" s="111"/>
      <c r="C462" s="47"/>
    </row>
    <row r="463" spans="1:3" ht="16.5">
      <c r="A463" s="45"/>
      <c r="B463" s="111"/>
      <c r="C463" s="62"/>
    </row>
    <row r="464" spans="1:3" ht="16.5">
      <c r="A464" s="45"/>
      <c r="B464" s="111"/>
      <c r="C464" s="51"/>
    </row>
    <row r="465" spans="1:3" ht="17.25" thickBot="1">
      <c r="A465" s="47"/>
      <c r="B465" s="39" t="s">
        <v>16</v>
      </c>
      <c r="C465" s="52">
        <f>C461+C459</f>
        <v>2719396</v>
      </c>
    </row>
    <row r="466" spans="1:3" ht="15.75" thickTop="1">
      <c r="A466" s="47"/>
      <c r="B466" s="47"/>
      <c r="C466" s="47"/>
    </row>
    <row r="467" spans="1:3" ht="15">
      <c r="A467" s="53"/>
      <c r="B467" s="54" t="s">
        <v>26</v>
      </c>
      <c r="C467" s="55" t="s">
        <v>116</v>
      </c>
    </row>
    <row r="468" spans="1:3" ht="15">
      <c r="A468" s="39"/>
      <c r="B468" s="47"/>
      <c r="C468" s="47"/>
    </row>
    <row r="469" spans="1:3" ht="15">
      <c r="A469" s="39" t="s">
        <v>17</v>
      </c>
      <c r="B469" s="47" t="s">
        <v>117</v>
      </c>
      <c r="C469" s="47"/>
    </row>
    <row r="470" spans="1:3" ht="15">
      <c r="A470" s="39">
        <v>1</v>
      </c>
      <c r="B470" s="47" t="s">
        <v>118</v>
      </c>
      <c r="C470" s="112">
        <v>65434</v>
      </c>
    </row>
    <row r="471" spans="1:3" ht="15">
      <c r="A471" s="39">
        <v>2</v>
      </c>
      <c r="B471" s="47" t="s">
        <v>119</v>
      </c>
      <c r="C471" s="113">
        <v>102554</v>
      </c>
    </row>
    <row r="472" spans="1:3" ht="15">
      <c r="A472" s="39">
        <v>3</v>
      </c>
      <c r="B472" s="47" t="s">
        <v>120</v>
      </c>
      <c r="C472" s="113">
        <v>10935</v>
      </c>
    </row>
    <row r="473" spans="1:3" ht="15">
      <c r="A473" s="39">
        <v>4</v>
      </c>
      <c r="B473" s="47" t="s">
        <v>121</v>
      </c>
      <c r="C473" s="49">
        <v>31250</v>
      </c>
    </row>
    <row r="474" spans="1:3" ht="15">
      <c r="A474" s="39"/>
      <c r="B474" s="47"/>
      <c r="C474" s="47">
        <f>SUM(C470:C473)</f>
        <v>210173</v>
      </c>
    </row>
    <row r="475" spans="1:3" ht="15">
      <c r="A475" s="39"/>
      <c r="B475" s="47"/>
      <c r="C475" s="47"/>
    </row>
    <row r="476" spans="1:3" ht="15">
      <c r="A476" s="39" t="s">
        <v>21</v>
      </c>
      <c r="B476" s="47" t="s">
        <v>29</v>
      </c>
      <c r="C476" s="47"/>
    </row>
    <row r="477" spans="1:3" ht="15">
      <c r="A477" s="39"/>
      <c r="B477" s="47" t="s">
        <v>29</v>
      </c>
      <c r="C477" s="60">
        <v>31231</v>
      </c>
    </row>
    <row r="478" spans="1:3" ht="15">
      <c r="A478" s="39"/>
      <c r="B478" s="47"/>
      <c r="C478" s="47"/>
    </row>
    <row r="479" spans="1:3" ht="15">
      <c r="A479" s="39"/>
      <c r="B479" s="47"/>
      <c r="C479" s="51"/>
    </row>
    <row r="480" spans="1:3" ht="15">
      <c r="A480" s="47"/>
      <c r="B480" s="47" t="s">
        <v>30</v>
      </c>
      <c r="C480" s="47"/>
    </row>
    <row r="481" spans="1:3" ht="15">
      <c r="A481" s="47"/>
      <c r="B481" s="111" t="s">
        <v>19</v>
      </c>
      <c r="C481" s="48">
        <v>1652</v>
      </c>
    </row>
    <row r="482" spans="1:3" ht="15">
      <c r="A482" s="47"/>
      <c r="B482" s="111" t="s">
        <v>20</v>
      </c>
      <c r="C482" s="49">
        <v>2476340</v>
      </c>
    </row>
    <row r="483" spans="1:3" ht="15">
      <c r="A483" s="47"/>
      <c r="B483" s="47"/>
      <c r="C483" s="47">
        <f>SUM(C481:C482)</f>
        <v>2477992</v>
      </c>
    </row>
    <row r="484" spans="1:3" ht="15">
      <c r="A484" s="47"/>
      <c r="B484" s="47"/>
      <c r="C484" s="47"/>
    </row>
    <row r="485" spans="1:3" ht="17.25" thickBot="1">
      <c r="A485" s="47"/>
      <c r="B485" s="39" t="s">
        <v>16</v>
      </c>
      <c r="C485" s="52">
        <f>C483+C477+C474</f>
        <v>2719396</v>
      </c>
    </row>
    <row r="486" spans="1:3" ht="15.75" thickTop="1">
      <c r="A486" s="47"/>
      <c r="B486" s="47"/>
      <c r="C486" s="47"/>
    </row>
    <row r="487" spans="1:3" ht="15">
      <c r="A487" s="47"/>
      <c r="B487" s="47"/>
      <c r="C487" s="47"/>
    </row>
    <row r="488" spans="1:3" ht="15">
      <c r="A488" s="47"/>
      <c r="B488" s="47" t="s">
        <v>25</v>
      </c>
      <c r="C488" s="47"/>
    </row>
    <row r="489" spans="1:3" ht="15">
      <c r="A489" s="47"/>
      <c r="B489" s="47" t="s">
        <v>60</v>
      </c>
      <c r="C489" s="47"/>
    </row>
    <row r="490" spans="1:3" ht="15">
      <c r="A490" s="47"/>
      <c r="B490" s="47" t="s">
        <v>122</v>
      </c>
      <c r="C490" s="47"/>
    </row>
    <row r="491" spans="2:3" ht="12.75">
      <c r="B491" s="109"/>
      <c r="C491" s="109"/>
    </row>
    <row r="492" spans="2:3" ht="12.75">
      <c r="B492" s="109"/>
      <c r="C492" s="109"/>
    </row>
    <row r="494" spans="1:3" ht="19.5">
      <c r="A494" s="157" t="s">
        <v>0</v>
      </c>
      <c r="B494" s="157"/>
      <c r="C494" s="157"/>
    </row>
    <row r="495" spans="1:3" ht="15">
      <c r="A495" s="158" t="s">
        <v>1</v>
      </c>
      <c r="B495" s="158"/>
      <c r="C495" s="158"/>
    </row>
    <row r="496" spans="1:3" ht="15">
      <c r="A496" s="158" t="s">
        <v>113</v>
      </c>
      <c r="B496" s="158"/>
      <c r="C496" s="158"/>
    </row>
    <row r="497" spans="1:3" ht="15">
      <c r="A497" s="158" t="s">
        <v>114</v>
      </c>
      <c r="B497" s="158"/>
      <c r="C497" s="158"/>
    </row>
    <row r="498" spans="1:3" ht="16.5">
      <c r="A498" s="156" t="s">
        <v>167</v>
      </c>
      <c r="B498" s="156"/>
      <c r="C498" s="156"/>
    </row>
    <row r="499" spans="1:3" ht="16.5">
      <c r="A499" s="40"/>
      <c r="B499" s="40"/>
      <c r="C499" s="41"/>
    </row>
    <row r="500" spans="1:3" ht="16.5">
      <c r="A500" s="42"/>
      <c r="B500" s="43" t="s">
        <v>3</v>
      </c>
      <c r="C500" s="44" t="s">
        <v>116</v>
      </c>
    </row>
    <row r="501" spans="1:3" ht="16.5">
      <c r="A501" s="45"/>
      <c r="B501" s="46" t="s">
        <v>18</v>
      </c>
      <c r="C501" s="47"/>
    </row>
    <row r="502" spans="1:3" ht="16.5">
      <c r="A502" s="45"/>
      <c r="B502" s="111" t="s">
        <v>19</v>
      </c>
      <c r="C502" s="48">
        <v>1652</v>
      </c>
    </row>
    <row r="503" spans="1:3" ht="16.5">
      <c r="A503" s="45"/>
      <c r="B503" s="111" t="s">
        <v>20</v>
      </c>
      <c r="C503" s="49">
        <v>2476340</v>
      </c>
    </row>
    <row r="504" spans="1:3" ht="16.5">
      <c r="A504" s="45"/>
      <c r="B504" s="111"/>
      <c r="C504" s="47">
        <f>SUM(C502+C503)</f>
        <v>2477992</v>
      </c>
    </row>
    <row r="505" spans="1:3" ht="16.5">
      <c r="A505" s="45"/>
      <c r="B505" s="111"/>
      <c r="C505" s="47"/>
    </row>
    <row r="506" spans="1:3" ht="16.5">
      <c r="A506" s="45"/>
      <c r="B506" s="111"/>
      <c r="C506" s="47"/>
    </row>
    <row r="507" spans="1:3" ht="16.5">
      <c r="A507" s="45"/>
      <c r="B507" s="111"/>
      <c r="C507" s="47"/>
    </row>
    <row r="508" spans="1:3" ht="16.5">
      <c r="A508" s="45"/>
      <c r="B508" s="111"/>
      <c r="C508" s="62"/>
    </row>
    <row r="509" spans="1:3" ht="16.5">
      <c r="A509" s="45"/>
      <c r="B509" s="111"/>
      <c r="C509" s="51"/>
    </row>
    <row r="510" spans="1:3" ht="17.25" thickBot="1">
      <c r="A510" s="47"/>
      <c r="B510" s="39" t="s">
        <v>16</v>
      </c>
      <c r="C510" s="52">
        <f>C504</f>
        <v>2477992</v>
      </c>
    </row>
    <row r="511" spans="1:3" ht="15.75" thickTop="1">
      <c r="A511" s="47"/>
      <c r="B511" s="47"/>
      <c r="C511" s="47"/>
    </row>
    <row r="512" spans="1:3" ht="15">
      <c r="A512" s="53"/>
      <c r="B512" s="54" t="s">
        <v>26</v>
      </c>
      <c r="C512" s="55" t="s">
        <v>116</v>
      </c>
    </row>
    <row r="513" spans="1:3" ht="15">
      <c r="A513" s="39"/>
      <c r="B513" s="47"/>
      <c r="C513" s="47"/>
    </row>
    <row r="514" spans="1:3" ht="15">
      <c r="A514" s="39" t="s">
        <v>17</v>
      </c>
      <c r="B514" s="47" t="s">
        <v>117</v>
      </c>
      <c r="C514" s="47"/>
    </row>
    <row r="515" spans="1:3" ht="15">
      <c r="A515" s="39">
        <v>1</v>
      </c>
      <c r="B515" s="47" t="s">
        <v>118</v>
      </c>
      <c r="C515" s="112">
        <v>89944</v>
      </c>
    </row>
    <row r="516" spans="1:3" ht="15">
      <c r="A516" s="39">
        <v>2</v>
      </c>
      <c r="B516" s="47" t="s">
        <v>119</v>
      </c>
      <c r="C516" s="113">
        <v>116907</v>
      </c>
    </row>
    <row r="517" spans="1:3" ht="15">
      <c r="A517" s="39">
        <v>3</v>
      </c>
      <c r="B517" s="47" t="s">
        <v>120</v>
      </c>
      <c r="C517" s="113">
        <v>39349</v>
      </c>
    </row>
    <row r="518" spans="1:3" ht="15">
      <c r="A518" s="39">
        <v>4</v>
      </c>
      <c r="B518" s="47" t="s">
        <v>121</v>
      </c>
      <c r="C518" s="49">
        <v>17953</v>
      </c>
    </row>
    <row r="519" spans="1:3" ht="15">
      <c r="A519" s="39"/>
      <c r="B519" s="47"/>
      <c r="C519" s="47">
        <f>SUM(C515:C518)</f>
        <v>264153</v>
      </c>
    </row>
    <row r="520" spans="1:3" ht="15">
      <c r="A520" s="39"/>
      <c r="B520" s="47"/>
      <c r="C520" s="47"/>
    </row>
    <row r="521" spans="1:3" ht="15">
      <c r="A521" s="39" t="s">
        <v>21</v>
      </c>
      <c r="B521" s="47" t="s">
        <v>29</v>
      </c>
      <c r="C521" s="47"/>
    </row>
    <row r="522" spans="1:3" ht="15">
      <c r="A522" s="39"/>
      <c r="B522" s="47" t="s">
        <v>29</v>
      </c>
      <c r="C522" s="60">
        <v>66648</v>
      </c>
    </row>
    <row r="523" spans="1:3" ht="15">
      <c r="A523" s="39"/>
      <c r="B523" s="47"/>
      <c r="C523" s="47"/>
    </row>
    <row r="524" spans="1:3" ht="15">
      <c r="A524" s="39">
        <v>5</v>
      </c>
      <c r="B524" s="47" t="s">
        <v>28</v>
      </c>
      <c r="C524" s="60">
        <v>1111</v>
      </c>
    </row>
    <row r="525" spans="1:3" ht="15">
      <c r="A525" s="39"/>
      <c r="B525" s="47"/>
      <c r="C525" s="51"/>
    </row>
    <row r="526" spans="1:3" ht="15">
      <c r="A526" s="47"/>
      <c r="B526" s="47" t="s">
        <v>30</v>
      </c>
      <c r="C526" s="47"/>
    </row>
    <row r="527" spans="1:3" ht="15">
      <c r="A527" s="47"/>
      <c r="B527" s="111" t="s">
        <v>19</v>
      </c>
      <c r="C527" s="48">
        <v>70</v>
      </c>
    </row>
    <row r="528" spans="1:3" ht="15">
      <c r="A528" s="47"/>
      <c r="B528" s="111" t="s">
        <v>20</v>
      </c>
      <c r="C528" s="49">
        <v>2146010</v>
      </c>
    </row>
    <row r="529" spans="1:3" ht="15">
      <c r="A529" s="47"/>
      <c r="B529" s="47"/>
      <c r="C529" s="47">
        <f>SUM(C527:C528)</f>
        <v>2146080</v>
      </c>
    </row>
    <row r="530" spans="1:3" ht="15">
      <c r="A530" s="47"/>
      <c r="B530" s="47"/>
      <c r="C530" s="47"/>
    </row>
    <row r="531" spans="1:3" ht="17.25" thickBot="1">
      <c r="A531" s="47"/>
      <c r="B531" s="39" t="s">
        <v>16</v>
      </c>
      <c r="C531" s="52">
        <f>C529+C524+C522+C519</f>
        <v>2477992</v>
      </c>
    </row>
    <row r="532" spans="1:3" ht="15.75" thickTop="1">
      <c r="A532" s="47"/>
      <c r="B532" s="47"/>
      <c r="C532" s="47"/>
    </row>
    <row r="533" spans="1:3" ht="15">
      <c r="A533" s="47"/>
      <c r="B533" s="47"/>
      <c r="C533" s="47"/>
    </row>
    <row r="534" spans="1:3" ht="15">
      <c r="A534" s="47"/>
      <c r="B534" s="47" t="s">
        <v>25</v>
      </c>
      <c r="C534" s="47"/>
    </row>
    <row r="535" spans="1:3" ht="15">
      <c r="A535" s="47"/>
      <c r="B535" s="47" t="s">
        <v>60</v>
      </c>
      <c r="C535" s="47"/>
    </row>
    <row r="536" spans="1:3" ht="15">
      <c r="A536" s="47"/>
      <c r="B536" s="47" t="s">
        <v>122</v>
      </c>
      <c r="C536" s="47"/>
    </row>
    <row r="537" spans="2:3" ht="12.75">
      <c r="B537" s="109"/>
      <c r="C537" s="109"/>
    </row>
    <row r="538" spans="2:3" ht="12.75">
      <c r="B538" s="109"/>
      <c r="C538" s="109"/>
    </row>
  </sheetData>
  <mergeCells count="60">
    <mergeCell ref="A498:C498"/>
    <mergeCell ref="A494:C494"/>
    <mergeCell ref="A495:C495"/>
    <mergeCell ref="A496:C496"/>
    <mergeCell ref="A497:C497"/>
    <mergeCell ref="A363:C363"/>
    <mergeCell ref="A359:C359"/>
    <mergeCell ref="A360:C360"/>
    <mergeCell ref="A361:C361"/>
    <mergeCell ref="A362:C362"/>
    <mergeCell ref="A184:C184"/>
    <mergeCell ref="A180:C180"/>
    <mergeCell ref="A181:C181"/>
    <mergeCell ref="A182:C182"/>
    <mergeCell ref="A183:C183"/>
    <mergeCell ref="A139:C139"/>
    <mergeCell ref="A134:C134"/>
    <mergeCell ref="A135:C135"/>
    <mergeCell ref="A136:C136"/>
    <mergeCell ref="A137:C137"/>
    <mergeCell ref="A94:C94"/>
    <mergeCell ref="A89:C89"/>
    <mergeCell ref="A90:C90"/>
    <mergeCell ref="A91:C91"/>
    <mergeCell ref="A92:C92"/>
    <mergeCell ref="A48:C48"/>
    <mergeCell ref="A50:C50"/>
    <mergeCell ref="A5:C5"/>
    <mergeCell ref="A45:C45"/>
    <mergeCell ref="A46:C46"/>
    <mergeCell ref="A47:C47"/>
    <mergeCell ref="A1:C1"/>
    <mergeCell ref="A2:C2"/>
    <mergeCell ref="A3:C3"/>
    <mergeCell ref="A4:C4"/>
    <mergeCell ref="A229:C229"/>
    <mergeCell ref="A224:C224"/>
    <mergeCell ref="A225:C225"/>
    <mergeCell ref="A226:C226"/>
    <mergeCell ref="A227:C227"/>
    <mergeCell ref="A269:C269"/>
    <mergeCell ref="A270:C270"/>
    <mergeCell ref="A271:C271"/>
    <mergeCell ref="A272:C272"/>
    <mergeCell ref="A317:C317"/>
    <mergeCell ref="A318:C318"/>
    <mergeCell ref="A273:C273"/>
    <mergeCell ref="A314:C314"/>
    <mergeCell ref="A315:C315"/>
    <mergeCell ref="A316:C316"/>
    <mergeCell ref="A408:C408"/>
    <mergeCell ref="A404:C404"/>
    <mergeCell ref="A405:C405"/>
    <mergeCell ref="A406:C406"/>
    <mergeCell ref="A407:C407"/>
    <mergeCell ref="A453:C453"/>
    <mergeCell ref="A449:C449"/>
    <mergeCell ref="A450:C450"/>
    <mergeCell ref="A451:C451"/>
    <mergeCell ref="A452:C452"/>
  </mergeCells>
  <printOptions/>
  <pageMargins left="0.5" right="0.75" top="0.75" bottom="0.75" header="0.5" footer="0.5"/>
  <pageSetup horizontalDpi="600" verticalDpi="600" orientation="portrait" r:id="rId1"/>
  <ignoredErrors>
    <ignoredError sqref="C1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B1">
      <selection activeCell="A37" sqref="A37:O64"/>
    </sheetView>
  </sheetViews>
  <sheetFormatPr defaultColWidth="9.140625" defaultRowHeight="12.75"/>
  <cols>
    <col min="1" max="1" width="3.140625" style="0" customWidth="1"/>
    <col min="2" max="2" width="22.28125" style="0" customWidth="1"/>
    <col min="3" max="3" width="8.00390625" style="0" customWidth="1"/>
    <col min="4" max="4" width="8.28125" style="0" customWidth="1"/>
    <col min="5" max="5" width="7.8515625" style="0" customWidth="1"/>
    <col min="6" max="6" width="8.28125" style="0" customWidth="1"/>
    <col min="7" max="7" width="8.421875" style="0" customWidth="1"/>
    <col min="8" max="9" width="8.28125" style="0" customWidth="1"/>
    <col min="10" max="10" width="8.421875" style="0" customWidth="1"/>
    <col min="11" max="13" width="8.7109375" style="0" customWidth="1"/>
    <col min="14" max="14" width="8.00390625" style="0" customWidth="1"/>
    <col min="15" max="15" width="8.7109375" style="0" customWidth="1"/>
  </cols>
  <sheetData>
    <row r="1" spans="1:15" ht="19.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5">
      <c r="A3" s="158" t="s">
        <v>113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9.5">
      <c r="A4" s="157" t="s">
        <v>114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15">
      <c r="A5" s="161" t="s">
        <v>137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ht="16.5">
      <c r="A6" s="63" t="s">
        <v>2</v>
      </c>
      <c r="B6" s="63" t="s">
        <v>3</v>
      </c>
      <c r="C6" s="64" t="s">
        <v>10</v>
      </c>
      <c r="D6" s="64" t="s">
        <v>11</v>
      </c>
      <c r="E6" s="64" t="s">
        <v>12</v>
      </c>
      <c r="F6" s="64" t="s">
        <v>13</v>
      </c>
      <c r="G6" s="65" t="s">
        <v>14</v>
      </c>
      <c r="H6" s="66" t="s">
        <v>15</v>
      </c>
      <c r="I6" s="67" t="s">
        <v>4</v>
      </c>
      <c r="J6" s="64" t="s">
        <v>5</v>
      </c>
      <c r="K6" s="64" t="s">
        <v>6</v>
      </c>
      <c r="L6" s="64" t="s">
        <v>7</v>
      </c>
      <c r="M6" s="64" t="s">
        <v>8</v>
      </c>
      <c r="N6" s="64" t="s">
        <v>9</v>
      </c>
      <c r="O6" s="66" t="s">
        <v>16</v>
      </c>
    </row>
    <row r="7" spans="1:15" ht="16.5">
      <c r="A7" s="68"/>
      <c r="B7" s="68"/>
      <c r="C7" s="69"/>
      <c r="D7" s="70"/>
      <c r="E7" s="70"/>
      <c r="F7" s="70"/>
      <c r="G7" s="70"/>
      <c r="H7" s="70"/>
      <c r="I7" s="70"/>
      <c r="J7" s="70"/>
      <c r="K7" s="70"/>
      <c r="L7" s="70"/>
      <c r="M7" s="71"/>
      <c r="N7" s="61"/>
      <c r="O7" s="61"/>
    </row>
    <row r="8" spans="1:15" ht="16.5">
      <c r="A8" s="72" t="s">
        <v>17</v>
      </c>
      <c r="B8" s="73" t="s">
        <v>18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6.5">
      <c r="A9" s="72"/>
      <c r="B9" s="73" t="s">
        <v>19</v>
      </c>
      <c r="C9" s="74">
        <v>0</v>
      </c>
      <c r="D9" s="74">
        <v>919</v>
      </c>
      <c r="E9" s="74">
        <v>10444</v>
      </c>
      <c r="F9" s="75">
        <v>482</v>
      </c>
      <c r="G9" s="74">
        <v>6899</v>
      </c>
      <c r="H9" s="74"/>
      <c r="I9" s="74"/>
      <c r="J9" s="74"/>
      <c r="K9" s="74"/>
      <c r="L9" s="74"/>
      <c r="M9" s="74"/>
      <c r="N9" s="74"/>
      <c r="O9" s="74"/>
    </row>
    <row r="10" spans="1:15" ht="16.5">
      <c r="A10" s="72"/>
      <c r="B10" s="73" t="s">
        <v>20</v>
      </c>
      <c r="C10" s="74">
        <v>866455</v>
      </c>
      <c r="D10" s="74">
        <v>669026</v>
      </c>
      <c r="E10" s="74">
        <v>206531</v>
      </c>
      <c r="F10" s="75">
        <v>2147543</v>
      </c>
      <c r="G10" s="74">
        <v>1876922</v>
      </c>
      <c r="H10" s="74"/>
      <c r="I10" s="74"/>
      <c r="J10" s="74"/>
      <c r="K10" s="74"/>
      <c r="L10" s="74"/>
      <c r="M10" s="74"/>
      <c r="N10" s="74"/>
      <c r="O10" s="74">
        <v>866455</v>
      </c>
    </row>
    <row r="11" spans="1:15" ht="16.5">
      <c r="A11" s="63"/>
      <c r="B11" s="76" t="s">
        <v>73</v>
      </c>
      <c r="C11" s="77">
        <f>SUM(C9+C10)</f>
        <v>866455</v>
      </c>
      <c r="D11" s="77">
        <f aca="true" t="shared" si="0" ref="D11:L11">SUM(D9:D10)</f>
        <v>669945</v>
      </c>
      <c r="E11" s="77">
        <f t="shared" si="0"/>
        <v>216975</v>
      </c>
      <c r="F11" s="77">
        <f t="shared" si="0"/>
        <v>2148025</v>
      </c>
      <c r="G11" s="77">
        <f t="shared" si="0"/>
        <v>1883821</v>
      </c>
      <c r="H11" s="77">
        <f t="shared" si="0"/>
        <v>0</v>
      </c>
      <c r="I11" s="77">
        <f t="shared" si="0"/>
        <v>0</v>
      </c>
      <c r="J11" s="77">
        <f t="shared" si="0"/>
        <v>0</v>
      </c>
      <c r="K11" s="77">
        <f t="shared" si="0"/>
        <v>0</v>
      </c>
      <c r="L11" s="77">
        <f t="shared" si="0"/>
        <v>0</v>
      </c>
      <c r="M11" s="77">
        <f>SUM(M9:M10)</f>
        <v>0</v>
      </c>
      <c r="N11" s="77">
        <f>SUM(N9:N10)</f>
        <v>0</v>
      </c>
      <c r="O11" s="77">
        <f>SUM(O9:O10)</f>
        <v>866455</v>
      </c>
    </row>
    <row r="12" spans="1:15" ht="16.5">
      <c r="A12" s="68"/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5" ht="16.5">
      <c r="A13" s="68" t="s">
        <v>21</v>
      </c>
      <c r="B13" s="73" t="s">
        <v>131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ht="16.5">
      <c r="A14" s="80" t="s">
        <v>22</v>
      </c>
      <c r="B14" s="74" t="s">
        <v>24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SUM(C14:N14)</f>
        <v>0</v>
      </c>
    </row>
    <row r="15" spans="1:15" ht="16.5">
      <c r="A15" s="80" t="s">
        <v>23</v>
      </c>
      <c r="B15" s="73" t="s">
        <v>132</v>
      </c>
      <c r="C15" s="74"/>
      <c r="D15" s="74"/>
      <c r="E15" s="74">
        <v>2245180</v>
      </c>
      <c r="F15" s="74"/>
      <c r="G15" s="74">
        <v>913833</v>
      </c>
      <c r="H15" s="74"/>
      <c r="I15" s="74"/>
      <c r="J15" s="74"/>
      <c r="K15" s="74"/>
      <c r="L15" s="74"/>
      <c r="M15" s="74"/>
      <c r="N15" s="74"/>
      <c r="O15" s="74">
        <f>SUM(C15:N15)</f>
        <v>3159013</v>
      </c>
    </row>
    <row r="16" spans="1:15" ht="16.5">
      <c r="A16" s="68"/>
      <c r="B16" s="79"/>
      <c r="C16" s="81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>
        <f>SUM(C16:N16)</f>
        <v>0</v>
      </c>
    </row>
    <row r="17" spans="1:15" ht="15">
      <c r="A17" s="77"/>
      <c r="B17" s="82" t="s">
        <v>133</v>
      </c>
      <c r="C17" s="77">
        <f>C15+C14+C11</f>
        <v>866455</v>
      </c>
      <c r="D17" s="77">
        <f aca="true" t="shared" si="1" ref="D17:O17">D15+D14+D11</f>
        <v>669945</v>
      </c>
      <c r="E17" s="77">
        <f>E15+E14+E13+E11</f>
        <v>2462155</v>
      </c>
      <c r="F17" s="77">
        <f t="shared" si="1"/>
        <v>2148025</v>
      </c>
      <c r="G17" s="77">
        <f t="shared" si="1"/>
        <v>2797654</v>
      </c>
      <c r="H17" s="77">
        <f t="shared" si="1"/>
        <v>0</v>
      </c>
      <c r="I17" s="77">
        <f t="shared" si="1"/>
        <v>0</v>
      </c>
      <c r="J17" s="77">
        <f t="shared" si="1"/>
        <v>0</v>
      </c>
      <c r="K17" s="77">
        <f t="shared" si="1"/>
        <v>0</v>
      </c>
      <c r="L17" s="77">
        <f t="shared" si="1"/>
        <v>0</v>
      </c>
      <c r="M17" s="77">
        <f t="shared" si="1"/>
        <v>0</v>
      </c>
      <c r="N17" s="77">
        <f t="shared" si="1"/>
        <v>0</v>
      </c>
      <c r="O17" s="77">
        <f t="shared" si="1"/>
        <v>4025468</v>
      </c>
    </row>
    <row r="28" ht="12.75">
      <c r="B28" t="s">
        <v>25</v>
      </c>
    </row>
    <row r="29" ht="12.75">
      <c r="B29" t="s">
        <v>60</v>
      </c>
    </row>
    <row r="30" ht="12.75">
      <c r="B30" t="s">
        <v>122</v>
      </c>
    </row>
    <row r="37" spans="1:15" ht="19.5">
      <c r="A37" s="157" t="s">
        <v>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</row>
    <row r="38" spans="1:15" ht="15">
      <c r="A38" s="158" t="s">
        <v>1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</row>
    <row r="39" spans="1:15" ht="15">
      <c r="A39" s="158" t="s">
        <v>113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</row>
    <row r="40" spans="1:15" ht="19.5">
      <c r="A40" s="157" t="s">
        <v>114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</row>
    <row r="41" spans="1:15" ht="15">
      <c r="A41" s="161" t="s">
        <v>137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</row>
    <row r="42" spans="1:15" ht="16.5">
      <c r="A42" s="63" t="s">
        <v>2</v>
      </c>
      <c r="B42" s="63" t="s">
        <v>134</v>
      </c>
      <c r="C42" s="64" t="s">
        <v>10</v>
      </c>
      <c r="D42" s="64" t="s">
        <v>11</v>
      </c>
      <c r="E42" s="64" t="s">
        <v>12</v>
      </c>
      <c r="F42" s="64" t="s">
        <v>13</v>
      </c>
      <c r="G42" s="65" t="s">
        <v>14</v>
      </c>
      <c r="H42" s="66" t="s">
        <v>15</v>
      </c>
      <c r="I42" s="83" t="s">
        <v>4</v>
      </c>
      <c r="J42" s="64" t="s">
        <v>5</v>
      </c>
      <c r="K42" s="64" t="s">
        <v>6</v>
      </c>
      <c r="L42" s="64" t="s">
        <v>7</v>
      </c>
      <c r="M42" s="64" t="s">
        <v>8</v>
      </c>
      <c r="N42" s="64" t="s">
        <v>9</v>
      </c>
      <c r="O42" s="66" t="s">
        <v>16</v>
      </c>
    </row>
    <row r="43" spans="1:15" ht="16.5">
      <c r="A43" s="84" t="s">
        <v>17</v>
      </c>
      <c r="B43" s="98" t="s">
        <v>48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>
        <f aca="true" t="shared" si="2" ref="O43:O48">SUM(C43:N43)</f>
        <v>0</v>
      </c>
    </row>
    <row r="44" spans="1:15" ht="24.75" customHeight="1">
      <c r="A44" s="72">
        <v>1</v>
      </c>
      <c r="B44" s="95" t="s">
        <v>49</v>
      </c>
      <c r="C44" s="74">
        <v>40198</v>
      </c>
      <c r="D44" s="74">
        <v>50632</v>
      </c>
      <c r="E44" s="74">
        <v>56296</v>
      </c>
      <c r="F44" s="74">
        <v>102684</v>
      </c>
      <c r="G44" s="74">
        <v>82867</v>
      </c>
      <c r="H44" s="74"/>
      <c r="I44" s="74"/>
      <c r="J44" s="74"/>
      <c r="K44" s="74"/>
      <c r="L44" s="74"/>
      <c r="M44" s="74"/>
      <c r="N44" s="74"/>
      <c r="O44" s="74">
        <f t="shared" si="2"/>
        <v>332677</v>
      </c>
    </row>
    <row r="45" spans="1:15" ht="24.75" customHeight="1">
      <c r="A45" s="72">
        <v>2</v>
      </c>
      <c r="B45" s="95" t="s">
        <v>50</v>
      </c>
      <c r="C45" s="74">
        <v>84204</v>
      </c>
      <c r="D45" s="74">
        <v>217496</v>
      </c>
      <c r="E45" s="74">
        <v>115117</v>
      </c>
      <c r="F45" s="74">
        <v>95133</v>
      </c>
      <c r="G45" s="74">
        <v>301173</v>
      </c>
      <c r="H45" s="74"/>
      <c r="I45" s="74"/>
      <c r="J45" s="74"/>
      <c r="K45" s="74"/>
      <c r="L45" s="74"/>
      <c r="M45" s="74"/>
      <c r="N45" s="74"/>
      <c r="O45" s="74">
        <f t="shared" si="2"/>
        <v>813123</v>
      </c>
    </row>
    <row r="46" spans="1:15" ht="24.75" customHeight="1">
      <c r="A46" s="72">
        <v>3</v>
      </c>
      <c r="B46" s="95" t="s">
        <v>51</v>
      </c>
      <c r="C46" s="74">
        <v>10291</v>
      </c>
      <c r="D46" s="74">
        <v>9000</v>
      </c>
      <c r="E46" s="74">
        <v>78766</v>
      </c>
      <c r="F46" s="74">
        <v>9952</v>
      </c>
      <c r="G46" s="74">
        <v>10424</v>
      </c>
      <c r="H46" s="74"/>
      <c r="I46" s="74"/>
      <c r="J46" s="74"/>
      <c r="K46" s="74"/>
      <c r="L46" s="74"/>
      <c r="M46" s="74"/>
      <c r="N46" s="74"/>
      <c r="O46" s="74">
        <f t="shared" si="2"/>
        <v>118433</v>
      </c>
    </row>
    <row r="47" spans="1:15" ht="24.75" customHeight="1">
      <c r="A47" s="72">
        <v>4</v>
      </c>
      <c r="B47" s="95" t="s">
        <v>52</v>
      </c>
      <c r="C47" s="74">
        <v>17748</v>
      </c>
      <c r="D47" s="74">
        <v>33633</v>
      </c>
      <c r="E47" s="74">
        <v>20023</v>
      </c>
      <c r="F47" s="74">
        <v>17148</v>
      </c>
      <c r="G47" s="74">
        <v>20730</v>
      </c>
      <c r="H47" s="74"/>
      <c r="I47" s="74"/>
      <c r="J47" s="74"/>
      <c r="K47" s="74"/>
      <c r="L47" s="74"/>
      <c r="M47" s="74"/>
      <c r="N47" s="74"/>
      <c r="O47" s="74">
        <f t="shared" si="2"/>
        <v>109282</v>
      </c>
    </row>
    <row r="48" spans="1:15" ht="24.75" customHeight="1">
      <c r="A48" s="86">
        <v>5</v>
      </c>
      <c r="B48" s="96" t="s">
        <v>53</v>
      </c>
      <c r="C48" s="87">
        <v>44040</v>
      </c>
      <c r="D48" s="87">
        <v>142209</v>
      </c>
      <c r="E48" s="87">
        <v>40044</v>
      </c>
      <c r="F48" s="87">
        <v>39258</v>
      </c>
      <c r="G48" s="87">
        <v>94171</v>
      </c>
      <c r="H48" s="87"/>
      <c r="I48" s="87"/>
      <c r="J48" s="87"/>
      <c r="K48" s="87"/>
      <c r="L48" s="87"/>
      <c r="M48" s="87"/>
      <c r="N48" s="87"/>
      <c r="O48" s="87">
        <f t="shared" si="2"/>
        <v>359722</v>
      </c>
    </row>
    <row r="49" spans="1:15" ht="24.75" customHeight="1">
      <c r="A49" s="63"/>
      <c r="B49" s="97" t="s">
        <v>73</v>
      </c>
      <c r="C49" s="77">
        <f>SUM(C44:C48)</f>
        <v>196481</v>
      </c>
      <c r="D49" s="77">
        <f>SUM(D44:D48)</f>
        <v>452970</v>
      </c>
      <c r="E49" s="77">
        <f>SUM(E44:E48)</f>
        <v>310246</v>
      </c>
      <c r="F49" s="77">
        <f>SUM(F44:F48)</f>
        <v>264175</v>
      </c>
      <c r="G49" s="77">
        <v>508625</v>
      </c>
      <c r="H49" s="77"/>
      <c r="I49" s="77"/>
      <c r="J49" s="77"/>
      <c r="K49" s="77"/>
      <c r="L49" s="77"/>
      <c r="M49" s="77"/>
      <c r="N49" s="77"/>
      <c r="O49" s="77">
        <f>SUM(O44:O48)</f>
        <v>1733237</v>
      </c>
    </row>
    <row r="50" spans="1:15" ht="24.75" customHeight="1">
      <c r="A50" s="88">
        <v>6</v>
      </c>
      <c r="B50" s="89" t="s">
        <v>28</v>
      </c>
      <c r="C50" s="89">
        <v>29</v>
      </c>
      <c r="D50" s="89"/>
      <c r="E50" s="89">
        <v>3884</v>
      </c>
      <c r="F50" s="89">
        <v>29</v>
      </c>
      <c r="G50" s="89">
        <v>133</v>
      </c>
      <c r="H50" s="89"/>
      <c r="I50" s="89"/>
      <c r="J50" s="89"/>
      <c r="K50" s="89"/>
      <c r="L50" s="89"/>
      <c r="M50" s="89"/>
      <c r="N50" s="89"/>
      <c r="O50" s="89">
        <f>SUM(C50:N50)</f>
        <v>4075</v>
      </c>
    </row>
    <row r="51" spans="1:15" ht="24.75" customHeight="1">
      <c r="A51" s="77"/>
      <c r="B51" s="82" t="s">
        <v>135</v>
      </c>
      <c r="C51" s="77">
        <f>C50+C49</f>
        <v>196510</v>
      </c>
      <c r="D51" s="77">
        <f aca="true" t="shared" si="3" ref="D51:O51">D50+D49</f>
        <v>452970</v>
      </c>
      <c r="E51" s="77">
        <f t="shared" si="3"/>
        <v>314130</v>
      </c>
      <c r="F51" s="77">
        <f t="shared" si="3"/>
        <v>264204</v>
      </c>
      <c r="G51" s="77">
        <f t="shared" si="3"/>
        <v>508758</v>
      </c>
      <c r="H51" s="77">
        <f t="shared" si="3"/>
        <v>0</v>
      </c>
      <c r="I51" s="77">
        <f t="shared" si="3"/>
        <v>0</v>
      </c>
      <c r="J51" s="77">
        <f t="shared" si="3"/>
        <v>0</v>
      </c>
      <c r="K51" s="77">
        <f t="shared" si="3"/>
        <v>0</v>
      </c>
      <c r="L51" s="77">
        <f t="shared" si="3"/>
        <v>0</v>
      </c>
      <c r="M51" s="77">
        <f t="shared" si="3"/>
        <v>0</v>
      </c>
      <c r="N51" s="77">
        <f t="shared" si="3"/>
        <v>0</v>
      </c>
      <c r="O51" s="77">
        <f t="shared" si="3"/>
        <v>1737312</v>
      </c>
    </row>
    <row r="52" spans="1:15" ht="19.5" customHeight="1">
      <c r="A52" s="85"/>
      <c r="B52" s="9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  <row r="53" spans="1:15" ht="19.5" customHeight="1">
      <c r="A53" s="91"/>
      <c r="B53" s="91" t="s">
        <v>30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1:15" ht="19.5" customHeight="1">
      <c r="A54" s="91"/>
      <c r="B54" s="91" t="s">
        <v>19</v>
      </c>
      <c r="C54" s="91">
        <v>919</v>
      </c>
      <c r="D54" s="91">
        <v>10444</v>
      </c>
      <c r="E54" s="91">
        <v>482</v>
      </c>
      <c r="F54" s="91">
        <v>6899</v>
      </c>
      <c r="G54" s="91">
        <v>3580</v>
      </c>
      <c r="H54" s="91"/>
      <c r="I54" s="91"/>
      <c r="J54" s="91"/>
      <c r="K54" s="91"/>
      <c r="L54" s="91"/>
      <c r="M54" s="91"/>
      <c r="N54" s="91"/>
      <c r="O54" s="91">
        <v>3580</v>
      </c>
    </row>
    <row r="55" spans="1:15" ht="19.5" customHeight="1">
      <c r="A55" s="92"/>
      <c r="B55" s="92" t="s">
        <v>20</v>
      </c>
      <c r="C55" s="92">
        <v>669026</v>
      </c>
      <c r="D55" s="92">
        <v>206531</v>
      </c>
      <c r="E55" s="92">
        <v>2147543</v>
      </c>
      <c r="F55" s="92">
        <v>1876922</v>
      </c>
      <c r="G55" s="92">
        <v>2284576</v>
      </c>
      <c r="H55" s="92"/>
      <c r="I55" s="92"/>
      <c r="J55" s="92"/>
      <c r="K55" s="92"/>
      <c r="L55" s="92"/>
      <c r="M55" s="92"/>
      <c r="N55" s="92"/>
      <c r="O55" s="92">
        <v>2284576</v>
      </c>
    </row>
    <row r="56" spans="1:15" ht="19.5" customHeight="1">
      <c r="A56" s="93"/>
      <c r="B56" s="82" t="s">
        <v>135</v>
      </c>
      <c r="C56" s="93">
        <f>C55+C54</f>
        <v>669945</v>
      </c>
      <c r="D56" s="93">
        <f>D55+D54+D52</f>
        <v>216975</v>
      </c>
      <c r="E56" s="93">
        <f aca="true" t="shared" si="4" ref="E56:O56">E55+E54</f>
        <v>2148025</v>
      </c>
      <c r="F56" s="93">
        <f t="shared" si="4"/>
        <v>1883821</v>
      </c>
      <c r="G56" s="93">
        <f t="shared" si="4"/>
        <v>2288156</v>
      </c>
      <c r="H56" s="93">
        <f t="shared" si="4"/>
        <v>0</v>
      </c>
      <c r="I56" s="93">
        <f t="shared" si="4"/>
        <v>0</v>
      </c>
      <c r="J56" s="93">
        <f t="shared" si="4"/>
        <v>0</v>
      </c>
      <c r="K56" s="93">
        <f t="shared" si="4"/>
        <v>0</v>
      </c>
      <c r="L56" s="93">
        <f t="shared" si="4"/>
        <v>0</v>
      </c>
      <c r="M56" s="93">
        <f t="shared" si="4"/>
        <v>0</v>
      </c>
      <c r="N56" s="93">
        <f t="shared" si="4"/>
        <v>0</v>
      </c>
      <c r="O56" s="93">
        <f t="shared" si="4"/>
        <v>2288156</v>
      </c>
    </row>
    <row r="57" spans="1:15" ht="19.5" customHeight="1">
      <c r="A57" s="93"/>
      <c r="B57" s="94" t="s">
        <v>136</v>
      </c>
      <c r="C57" s="93">
        <f>C56+C51</f>
        <v>866455</v>
      </c>
      <c r="D57" s="93">
        <f aca="true" t="shared" si="5" ref="D57:O57">D56+D51</f>
        <v>669945</v>
      </c>
      <c r="E57" s="93">
        <f t="shared" si="5"/>
        <v>2462155</v>
      </c>
      <c r="F57" s="93">
        <f t="shared" si="5"/>
        <v>2148025</v>
      </c>
      <c r="G57" s="93">
        <f t="shared" si="5"/>
        <v>2796914</v>
      </c>
      <c r="H57" s="93">
        <f t="shared" si="5"/>
        <v>0</v>
      </c>
      <c r="I57" s="93">
        <f t="shared" si="5"/>
        <v>0</v>
      </c>
      <c r="J57" s="93">
        <f t="shared" si="5"/>
        <v>0</v>
      </c>
      <c r="K57" s="93">
        <f t="shared" si="5"/>
        <v>0</v>
      </c>
      <c r="L57" s="93">
        <f t="shared" si="5"/>
        <v>0</v>
      </c>
      <c r="M57" s="93">
        <f t="shared" si="5"/>
        <v>0</v>
      </c>
      <c r="N57" s="93">
        <f t="shared" si="5"/>
        <v>0</v>
      </c>
      <c r="O57" s="93">
        <f t="shared" si="5"/>
        <v>4025468</v>
      </c>
    </row>
    <row r="61" ht="12.75">
      <c r="B61" t="s">
        <v>25</v>
      </c>
    </row>
    <row r="62" ht="12.75">
      <c r="B62" t="s">
        <v>60</v>
      </c>
    </row>
    <row r="63" ht="12.75">
      <c r="B63" t="s">
        <v>122</v>
      </c>
    </row>
  </sheetData>
  <mergeCells count="10">
    <mergeCell ref="A40:O40"/>
    <mergeCell ref="A41:O41"/>
    <mergeCell ref="A5:O5"/>
    <mergeCell ref="A37:O37"/>
    <mergeCell ref="A38:O38"/>
    <mergeCell ref="A39:O39"/>
    <mergeCell ref="A1:O1"/>
    <mergeCell ref="A2:O2"/>
    <mergeCell ref="A3:O3"/>
    <mergeCell ref="A4:O4"/>
  </mergeCells>
  <printOptions/>
  <pageMargins left="0.25" right="0.25" top="0.5" bottom="0.75" header="0.5" footer="0.5"/>
  <pageSetup horizontalDpi="600" verticalDpi="600" orientation="landscape" r:id="rId1"/>
  <ignoredErrors>
    <ignoredError sqref="E17 O49 D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SHOUHARDO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POPI</dc:creator>
  <cp:keywords/>
  <dc:description/>
  <cp:lastModifiedBy>user</cp:lastModifiedBy>
  <cp:lastPrinted>2010-11-06T04:38:00Z</cp:lastPrinted>
  <dcterms:created xsi:type="dcterms:W3CDTF">2010-03-14T04:47:55Z</dcterms:created>
  <dcterms:modified xsi:type="dcterms:W3CDTF">2010-11-30T18:54:58Z</dcterms:modified>
  <cp:category/>
  <cp:version/>
  <cp:contentType/>
  <cp:contentStatus/>
</cp:coreProperties>
</file>